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Sheet1" sheetId="1" r:id="rId1"/>
  </sheets>
  <definedNames>
    <definedName name="_xlnm._FilterDatabase" localSheetId="0" hidden="1">'Sheet1'!$A$1:$J$346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<sst xmlns="http://schemas.openxmlformats.org/spreadsheetml/2006/main" count="873" uniqueCount="453">
  <si>
    <t>PGA-PCL, resorptivni monofilamentni konac sa dvosmerno usmerenim percima                          debljina 2/0                                                          dužina 30cm x 30cm                                                    igla 26mm+/-2mm                                                    Okrugla, Dijamant vrh, 3/8 kruga, broj igala 2</t>
  </si>
  <si>
    <t>Polyamide,  monofilament,  sintetski,  neresorptivni    konac za oftalmologiju                                    debljina 10/0                                                          dužina 30 cm i više                                                igla 6 mm+/-0.5 mm                                                 Spatula od austenitnog čelika,  3/8 kruga                                 broj igala: 2</t>
  </si>
  <si>
    <t>Sintetički monofilamentni neresorptivni konac Polypropilene 7/0 na duploj CC igli od Wolfram- Rheniuma 9,3mm 3/8 kruga, dužina konca 60cm</t>
  </si>
  <si>
    <t>Sintetički monofilamentni neresorptivni konac Polypropilene 6/0 na duploj CC igli od Wolfram- Rheniuma 13mm 3/8 kruga, dužina konca 75cm</t>
  </si>
  <si>
    <t xml:space="preserve"> Sintetički monofilamentni neresorptivni konac Polypropilene 8/0 na duploj BV175-7 igli od Wolfram-Rheniuma 8mm 3/8 kruga, dužina konca 60cm </t>
  </si>
  <si>
    <t xml:space="preserve"> Sintetički monofilamentni neresorptivni konac Polypropilene 6/0 na duploj CC igli od Wolfram- Rheniuma 9,3mm 3/8 kruga, dužina konca 75cm </t>
  </si>
  <si>
    <t>Polyester, upredeni, neresorptivni konac, presvučen teflonom -debljina 2/0                               -dužina 75 cm i više  -igla 25 mm+/-1mm             Okrugla-Taper, 1/2 kruga</t>
  </si>
  <si>
    <t>Polyester, upredeni, neresorptivni konac, presvučen teflonom, u dve boje (zeleni/beli)  -debljina 2/0 -5+5 konaca u kesici -dužina 75 cm   -igla 25 mm +/-1 mm   KL/Tapercut, 3/8 kruga, ojačana za kalcifikovana tkiva -broj igala 2</t>
  </si>
  <si>
    <t xml:space="preserve">Polyester, upredeni, neresorptivni konac, presvučen teflonom, u dve boje (zeleni/beli)-debljina 2/0 - 5+5 konaca u kesici -teflonski pledgeti 3 x 7 mm-dužina 75 cm -igla 20 mm +/-1 mm   KL/Tapercut, 3/8 kruga,- broj igala 2         </t>
  </si>
  <si>
    <t>Polyester, upredeni, neresorptivni konac, presvučen teflonom, u dve boje (zeleni/beli)- debljina 2/0 -5+5 konaca u kesici - teflonski pledgeti 3 x 7 mm - dužina 75 cm - igla 25 mm +/-1 mm  KL/Tapercut, 1/2 kruga, -broj igala 2</t>
  </si>
  <si>
    <t xml:space="preserve">Svila, upreden, prirodni, neresorptivni konac,  presvučen silikonom/voskom                               debljina 2/0   dužina 45 cm i više   igla 30 mm+/-2 mm                                           Trobrida, 3/8 kruga          </t>
  </si>
  <si>
    <t>VMA</t>
  </si>
  <si>
    <t xml:space="preserve">VB Niš </t>
  </si>
  <si>
    <t xml:space="preserve">VB Novi Sad </t>
  </si>
  <si>
    <t xml:space="preserve">UKUPNO </t>
  </si>
  <si>
    <t xml:space="preserve">Procenjena ukupna  vrednost bez PDV- a </t>
  </si>
  <si>
    <t xml:space="preserve">Procenjena ukupna  vrednost sa PDV- om </t>
  </si>
  <si>
    <t xml:space="preserve">Svila, upreden, prirodni, neresorptivni konac,  presvučen silikonom/voskom                             debljina 4/0    dužina 45 cm i više  igla 20 mm+/-2mm                                                 Trobrida, 3/8 kruga          </t>
  </si>
  <si>
    <t xml:space="preserve">Svila, upreden, prirodni, neresorptivni konac, presvučen silikonom/voskom                            debljina 5/0        dužina 45 cm i više   igla 19 mm+/-2 mm                                                Trobrida, 3/8 kruga          </t>
  </si>
  <si>
    <t xml:space="preserve">Svila, upreden, prirodni, neresorptivni konac,  presvučen silikonom/voskom                            debljina 5/0  dužina 70 cm i više     igla 20 mm+/-1 mm                                             Okrugla,  1/2 kruga          </t>
  </si>
  <si>
    <t xml:space="preserve">Polypropilen,  monofilamentni,  sintetski,  neresorptivni konac                                     debljina 3/0   dužina 70 cm i više                 igla 31 mm+/-1 mm, Okrugla, 1/2 kruga, broj igala 2                             </t>
  </si>
  <si>
    <t>Polypropilen,  monofilamentni,  sintetski,  neresorptivni konac                                     debljina 3/0   dužina 70 cm i više                 igla 36 mm+/-2 mm                                 Trobrida, 3/8 kruga</t>
  </si>
  <si>
    <t xml:space="preserve"> Lactomer 9-1,  upredeni,  sintetski,  resorptivni konac sa omotačem                                             debljina 4/0                                                                dužina 70 cm i više                                                    igla 17 mm+/-1 mm                                                     Okrugla,  1/2 kruga         </t>
  </si>
  <si>
    <t xml:space="preserve"> Lactomer 9-1,  upredeni,  sintetski,  resorptivni konac sa omotačem                                      debljina 4/0                                                       dužina 45 cm i više                                              igla 19 mm+/-1 mm                                           Trobrida,  Obrnuta,  3/8 kruga</t>
  </si>
  <si>
    <t xml:space="preserve"> Lactomer 9-1,  upredeni,  sintetski,  resorptivni konac sa omotačem                                                debljina 5/0                                                             dužina 45 cm i više                                                igla 13 mm+/-1 mm                                                Trobrida,  Obrnuta,  3/8 kruga</t>
  </si>
  <si>
    <t xml:space="preserve"> Lactomer 9-1,  upredeni,  sintetski,  resorptivni konac sa omotačem                                             debljina 5/0                                                                dužina 30 cm i više                                                igla 8 mm+/-0, 6 mm                                                  Spatula,  1/4 kruga, broj igala 2</t>
  </si>
  <si>
    <t xml:space="preserve"> Lactomer 9-1,  upredeni,  sintetski,  resorptivni konac sa omotačem                                              debljina 6/0                                                             dužina 20 cm i više                                                igla 8 mm+/-0, 6 mm                                                Spatula,  1/4 kruga, broj igala 2</t>
  </si>
  <si>
    <t xml:space="preserve"> Lactomer 9-1,  upredeni,  sintetski,  resorptivni konac sa omotačem                                               debljina 6/0                                                            dužina 45 cm i više                                                igla 11 mm+/-0, 5 mm                                              Trobrida,  Obrnta,  3/8 kruga</t>
  </si>
  <si>
    <t xml:space="preserve"> Lactomer 9-1,  upredeni,  sintetski,  resorptivni konac sa omotačem                                                 debljina 7/0                                                            dužina 30 cm i više                                                   igla 6 mm+/-0, 5 mm                                               Spatula,  Obrnuta,  3/8 kruga, broj igala 2</t>
  </si>
  <si>
    <t xml:space="preserve"> Polyglactin 910,  upredeni,  sintetski,  brzo resorptivni konac sa omotačem                 debljina 0                                                               dužina 90 cm i više                                                   igla 40 mm+/-3 mm                                               Okrugla,  1/2 kruga</t>
  </si>
  <si>
    <t xml:space="preserve"> Polyglactin 910,  upredeni,  sintetski,  brzo resorptivni konac sa omotačem                 debljina 2/0                                                         dužina 70 cm i više                                                  igla 30 mm+/-2 mm                                           Okrugla,  1/2 kruga</t>
  </si>
  <si>
    <t xml:space="preserve"> Polyglactin 910,  upredeni,  sintetski,  brzo resorptivni konac sa omotačem                        debljina 1                                                                  dužina 90 cm i više                                                igla 40 mm+/-3 mm                                                  Okrugla,  1/2 kruga</t>
  </si>
  <si>
    <t xml:space="preserve"> Polyglactin 910,  upredeni,  sintetski,  brzo resorptivni konac sa omotačem                 debljina 2/0                                                             dužina 70 cm i više                                                   igla 26 mm+/-1mm                                           Okrugla,  1/2 kruga</t>
  </si>
  <si>
    <t xml:space="preserve"> Polyglactin 910,  upredeni,  sintetski,  brzo resorptivni konac sa omotačem                  debljina 2/0                                                            dužina: 6 kom. x 45 cm                                                        Ligatura</t>
  </si>
  <si>
    <t xml:space="preserve"> Partija 10: Polyglactin 910 sa Triclosanom, upredeni, sintetski, resorptivni  konac sa omotačem.</t>
  </si>
  <si>
    <t xml:space="preserve"> Polyglactin 910 sa Triklosanom,  upredeni,  sintetski,  resorptivni konac sa omotačem                     debljina 2                                                             dužina 90 cm i više                                                  igla 50 mm+/-2 mm                                            Okrugla,  1/2 kruga</t>
  </si>
  <si>
    <t xml:space="preserve"> Polyglactin 910 sa Triklosanom,  upredeni,  sintetski,  resorptivni konac sa omotačem                      debljina 2                                                               dužina 70 cm i više                                                      igla 45 mm+/-2 mm                                              Okrugla, 1/2 kruga</t>
  </si>
  <si>
    <t xml:space="preserve"> Polyglactin 910 sa Triklosanom,  upredeni,  sintetski,  resorptivni kona sa omotačem                         debljina 1                                                               dužina 70 cm i više                                                 igla 50 mm+/-3 mm                                                  Okrugla,  1/2 kruga</t>
  </si>
  <si>
    <t xml:space="preserve"> Polyglactin 910 sa Triklosanom,  upredeni,  sintetski,  resorptivni konac sa omotačem                       debljina 1                                                          dužina 70 cm i više                                                    igla 35 mm+/-2 mm                                                   Okrugla,  1/2 kruga</t>
  </si>
  <si>
    <t>Polydioxanone,  monofilament,  sintetski,  spororesorptivni konac                                    debljina 2/0  dužina 70 cm i više    igla 30 mm+/-2 mm                                                 Trobrida,  3/8 kruga</t>
  </si>
  <si>
    <t xml:space="preserve">Polydioxanone,  monofilament,  sintetski,  spororesorptivni konac                                   debljina 2/0      dužina 70 cm i više     igla 30 mm+/-2 mm                                                Okrugla,  1/2 kruga </t>
  </si>
  <si>
    <t xml:space="preserve">Polydioxanone,  monofilament,  sintetski,  spororesorptivni konac                                  debljina 2/0    dužina 70 cm i više   igla 25 mm+/-2 mm                                               Okrugla,  1/2 kruga </t>
  </si>
  <si>
    <t>Polydioxanone,  monofilament,  sintetski,  spororesorptivni konac                                   debljina 3/0      dužina 70 cm i više    igla 30 mm+/-2 mm                                                 Okrugla,  1/2 kruga</t>
  </si>
  <si>
    <t xml:space="preserve">Polydioxanone,  monofilament,  sintetski,  spororesorptivni konac                                debljina 3/0     dužina 70 cm i više   igla 25 mm+/-2 mm                                           Okrugla,  1/2 kruga </t>
  </si>
  <si>
    <t xml:space="preserve">Glycomer 631,  monofilamentni,  sintetički resorptivni konac                                                 debljina 4/0                                                           dužina 75 cm i više                                               igla 17 mm+/-1mm                                                Okrugla,  1/2 kruga      </t>
  </si>
  <si>
    <t xml:space="preserve">Glycomer 631,  monofilamentni,  sintetički resorptivni konac                                              debljina 5/0                                                             dužina 75 cm i više                                               igla 13 mm+/-1mm                                                 Okrugla,  1/2 kruga     </t>
  </si>
  <si>
    <t>Partija 6 Glycomer 631, monofilamentni, sintetski, resorptivni  konac, sa jednosmernim samofiksirajućim kukicama</t>
  </si>
  <si>
    <t xml:space="preserve">Glycomer 631,  monofilamentni,  sintetički resorptivni konac sa jednosmernim samofiksirajućim kukicama                                    debljina 2/0                                                            dužina 30 cm i više                                                 igla 26 mm+/-1mm                                            Okrugla,  1/2 kruga      </t>
  </si>
  <si>
    <t>kom</t>
  </si>
  <si>
    <t xml:space="preserve">Glycomer 631,  monofilamentni,  sintetički resorptivni konac sa jednosmernim samofiksirajućim kukicama                                    debljina 3/0                                                            dužina 30 cm i više                                                 igla 19 mm+/-1mm                                            Trobrida,  3/8 kruga      </t>
  </si>
  <si>
    <t xml:space="preserve"> Lactomer 9-1,  upredeni,  sintetski,  resorptivni konac sa omotačem                                           debljina 1                                                              dužina 90 cm i više                                                  igla 48 mm+/-4 mm                                         Okrugla,  1/2 kruga   </t>
  </si>
  <si>
    <t xml:space="preserve"> Lactomer 9-1,  upredeni,  sintetski,  resorptivni konac sa omotačem                                                  debljina 1                                                              dužina 70 cm i više                                                 igla 40 mm+/-3 mm                                                Okrugla,  1/2 kruga  </t>
  </si>
  <si>
    <t xml:space="preserve"> Polyglactin 910 sa Triklosanom upredeni,  sintetski,  resorptivni konac sa omotačem                           debljina 3/0                                                            dužina 70 cm i više                                                   igla 26 mm+/-1 mm                                               Okrugla,  1/2 kruga</t>
  </si>
  <si>
    <t xml:space="preserve"> Polyglactin 910 sa Triklosanom,  upredeni,  sintetski,  resorptivni konac sa omotačem                           debljina 3/0                                                              dužina 45 cm i više                                                    igla 22 mm+/-1 mm                                                  Okrugla,  1/2 kruga</t>
  </si>
  <si>
    <t xml:space="preserve"> Polyglactin 910 sa Triklosanom,  upredeni,  sintetski,  resorptivni konac sa omotačem                       debljina 4/0                                                               dužina 70 cm i više                                                 igla 21 mm+/-2 mm                                                 Okrugla,  1/2 kruga</t>
  </si>
  <si>
    <t xml:space="preserve"> Polyglactin 910 sa Triklosanom upredeni,  sintetski,  resorptivni konac sa omotačem                          debljina 4/0                                                               dužina 70 cm i više                                                  igla 17 mm+/-1 mm                                                        Okrugla,  1/2 kruga</t>
  </si>
  <si>
    <t>Punjenje sa zupcima za pridržavanje tkiva za endoskopski linearni stapler, sa prirodnom artikulacijom, sa nožem, za jednokratnu upotrebu-45mm, dužine klamfi 3,8 mm, sa 6 redova klamfi.</t>
  </si>
  <si>
    <t>Punjenje sa zupcima za pridržavanje tkiva za endoskopski linearni stapler, sa prirodnom artikulacijom, sa nožem, za jednokratnu upotrebu-60mm, dužine klamfi 3,6 mm, sa 6 redova klamfi.</t>
  </si>
  <si>
    <t xml:space="preserve">Polytetrafluoroethilen (PTFE), monofilamentni,  sintetski, neresorptivni konac -debljina 6/0                              -dužina 90 cm i više   -igla 9mm mm+/-2 mm, Taper point, 1/2 kruga  ,dve igle              </t>
  </si>
  <si>
    <t xml:space="preserve">Polytetrafluoroethilen (PTFE), monofilamentni,  sintetski, neresorptivni konac -debljina 5/0                              -dužina 60 cm i više   -igla 15 mm+/-2 mm                                 Tapercut, 1/2 kruga,dve igle                  </t>
  </si>
  <si>
    <t xml:space="preserve">Polytetrafluoroethilen (PTFE), monofilamentni,  sintetski, neresorptivni konac   -debljina 4/0   -dužina 90 cm i više   -igla 20 mm+/-2 mm                                 Tapercut, 1/2 kruga,dve igle                  </t>
  </si>
  <si>
    <t xml:space="preserve">Polytetrafluoroethilen (PTFE), monofilamentni,  sintetski, neresorptivni konac  -debljina 3/0   -dužina 90 cm i više                             -igla 26 mm+/-2 mm                                 Tapercut, 1/2 kruga,dve igle                  </t>
  </si>
  <si>
    <t>Polypropilen,  monofilament,  sintetski,  neresorptivni    konac   debljina 3/0                                                          dužina 90 cm i više                                                   igla 26 mm+/-1 mm                                                  Okrugla,  1/2 kruga, broj igala 2</t>
  </si>
  <si>
    <t>Polypropilen,  monofilament,  sintetski,  neresorptivni    konac   debljina 3/0                                                          dužina 120 cm i više                                                   igla 26 mm+/-1 mm                                                  Okrugla,  1/2 kruga, broj igala 2</t>
  </si>
  <si>
    <t>Polypropilen,  monofilament,  sintetski,  neresorptivni    konac                                    debljina 3/0                                                          dužina 90 cm i više                                                   igla 31 mm+/-1 mm                                                   Okrugla,  1/2 kruga, broj igala 2</t>
  </si>
  <si>
    <t>Polypropilen,  monofilament,  sintetski,  neresorptivni    konac  debljina 3/0                                                       dužina 90 cm i više                                                    igla 20 mm+/-1 mm                                                 Okrugla,  1/2 kruga</t>
  </si>
  <si>
    <t>Polypropilen,  monofilament,  sintetski,  neresorptivni    konac   debljina 3/0                                                       dužina 90 cm i više                                                  igla 36 mm+/-2 mm                                                Trobtida/ Okrugla cutting,  3/8 kruga</t>
  </si>
  <si>
    <t>Polypropilen,  monofilament,  sintetski,  neresorptivni    konac   debljina 3/0                                                          dužina 120 cm i više                                                   igla 26 mm+/-1 mm                                                  Okrugla,  3/8 kruga, broj igala 2</t>
  </si>
  <si>
    <t>Polypropilen,  monofilament,  sintetski,  neresorptivni    konac                                    debljina 3/0                                                          dužina 90 cm i više                                                   igla 31 mm+/-1 mm                                                   Okrugla,  3/8 kruga, broj igala 2</t>
  </si>
  <si>
    <t>Polypropilen,  monofilament,  sintetski,  neresorptivni    konac                                    debljina 3/0                                                          dužina 120 cm i više                                                   igla 31 mm+/-1 mm                                                   Okrugla,  3/8 kruga, broj igala 2</t>
  </si>
  <si>
    <t>PGLA,  upredeni,  sintetski,  resorptivni konac sa omotačem                     debljina 3/0                                                                dužina 70 cm i više                                                   igla 26 mm+/-1 mm                                             Okrugla,  1/2 kruga</t>
  </si>
  <si>
    <t>PGLA,  upredeni,  sintetski,  resorptivni konac sa omotačem                          debljina 4/0                                                              dužina 70 cm i više                                                     igla 26 mm+/-1 mm                                               Okrugla,  1/2 kruga</t>
  </si>
  <si>
    <t>PGLA,  upredeni,  sintetski,  resorptivni konac sa omotačem                       debljina 4/0                                                            dužina 45 cm i više                                                 igla 19 mm+/-2 mm                                               Okrugla, 1/2 kruga</t>
  </si>
  <si>
    <t>PGLA,  upredeni,  sintetski,  resorptivni konac sa omotačem                       debljina 4/0                                                           dužina 70 cm i više                                                    igla 16 mm+/-1 mm                                                  Trobrida,  3/8 kruga</t>
  </si>
  <si>
    <t>PGLA,  upredeni,  sintetski,  resorptivni konac sa omotačem                                    debljina 5/0                                                            dužina 70 cm i više                                                     igla 16 mm+/-1 mm                                               Okrugla,  1/2 kruga</t>
  </si>
  <si>
    <t>PGLA,  upredeni,  sintetski,  resorptivni konac sa omotačem                       debljina 5/0                                                            dužina 45 cm i više                                                 igla 16 mm+/-1 mm                                            Trobrida,  3/8 kruga</t>
  </si>
  <si>
    <t>PGLA,  upredeni,  sintetski,  resorptivni konac sa omotačem                       debljina 5/0                                                           dužina 45 cm i više                                                    igla 8 mm+/-0, 5 mm                                                  Spatula,  1/4 kruga, broj igala 2</t>
  </si>
  <si>
    <t>PGLA,  upredeni,  sintetski,  resorptivni konac sa omotačem                       debljina 8/0                                                            dužina 30 cm i više                                                      igla 6 mm+/-0, 5 mm                                                Spatula,  3/8 kruga, broj igala 2</t>
  </si>
  <si>
    <t xml:space="preserve"> Lactomer 9-1,  upredeni,  sintetski,  resorptivni konac sa omotačem                                             debljina 3/0                                                               dužina 75 cm i više                                                   igla 22 mm+/-1 mm                                            Okrugla,  1/2 kruga </t>
  </si>
  <si>
    <t>Polyglicolic acid (PGA),  upredeni,  sintetski,  resorptivni konac sa omotačem                         debljina 3/0                                                            dužina 70 cm i više                                               igla 26 mm+/-2 mm                                                  Trobrida ,  3/8 kruga</t>
  </si>
  <si>
    <t>Polyglicolic acid (PGA),  upredeni,  sintetski,  resorptivni konac sa omotačem                         debljina 4/0                                                            dužina 70 cm i više                                                      igla 22 mm+/-1 mm                                        okrugla,  3/8 kruga</t>
  </si>
  <si>
    <t xml:space="preserve">Polypropilen,  monofilamentni,  sintetski,  neresorptivni konac                                     debljina 3/0   dužina 70 cm i više                 igla 20 mm+/-1 mm, Okrugla, 1/2 kruga                            </t>
  </si>
  <si>
    <t>Neresorptivne polipropilenske monofilamentne mrežice dimenzija 8 x 15cm (±5%), gramaže 107g/m² (±5%), debljina filamenta 180 mikrometara</t>
  </si>
  <si>
    <t>Neresorptivne polipropilenske monofilamentne mrežice dimenzija 15 x 15cm (±5%), gramaže 107g/m² (±5%), debljina filamenta 180 mikrometara</t>
  </si>
  <si>
    <t>Neresorptivne polipropilenske monofilamentne mrežice dimenzija 30 x 30cm (±5%), gramaže 107g/m² (±5%), debljina filamenta 180 mikrometara</t>
  </si>
  <si>
    <t xml:space="preserve">Endo GIA stapler, univerzalni instrument za punjače veličine 30, 45, 60mm, sa mogućnošću rotikulacije, dužine osovine 16cm </t>
  </si>
  <si>
    <t>Punjač endo GIA stapler, sa rotikulacijom, sa nožem, veličine 45mm, dužina klamfi 4,8mm</t>
  </si>
  <si>
    <t>Punjač endo GIA stapler, sa rotikulacijom, sa nožem, veličine 45mm, dužina klamfi 3,5mm</t>
  </si>
  <si>
    <t>Polyamide,  monofilament,  sintetski,  neresorptivni   konac                                       debljina 6/0  dužina 45 cm i više         igla 16 mm+/-2 mm                                                Trobrida,  3/8 kruga</t>
  </si>
  <si>
    <t>Polyamide,  monofilament,  sintetski,  neresorptivni    konac    debljina 8/0                                                      dužina 45 cm i više                                                   igla 8 mm+/-1 mm                                                      Trobrida,  1/2 kruga</t>
  </si>
  <si>
    <t xml:space="preserve">Polypropilen,  monofilamentni,  sintetski,  neresorptivni konac                                              debljina 2/0                                                             dužina 90 cm i više                                                  igla 26 mm+/-1 mm                                       Okrugla, 1/2 kruga, broj igala 2 </t>
  </si>
  <si>
    <t xml:space="preserve">Polypropilen,  monofilamentni,  sintetski,  neresorptivni konac                                              debljina 3/0                                                             dužina 90 cm i više                                                  igla 26 mm+/-1 mm                                       Okrugla, 1/2 kruga, broj igala 2 </t>
  </si>
  <si>
    <t xml:space="preserve">Polypropilen,  monofilamentni,  sintetski,  neresorptivni konac                                              debljina 3/0                                                             dužina 120 cm i više                                                  igla 26 mm+/-1 mm                                       Okrugla, 1/2 kruga, broj igala 2 </t>
  </si>
  <si>
    <t xml:space="preserve">Polypropilen,  monofilamentni,  sintetski,  neresorptivni konac                                              debljina 3/0                                                             dužina 90 cm i više                                                  igla 31 mm+/-1 mm                                       Okrugla, 1/2 kruga, broj igala 2 </t>
  </si>
  <si>
    <t xml:space="preserve">Polypropilen,  monofilamentni,  sintetski,  neresorptivni konac                                                debljina 7/0                                                            dužina 60 cm i više                                                 igla 9,3 mm+/-0, 5 mm                                       Okrugla, KL/Tapercut,  3/8 kruga, broj igala 2 Wolfram-Renium             </t>
  </si>
  <si>
    <t xml:space="preserve">Polypropilen,  monofilamentni,  sintetski,  neresorptivni konac                                                debljina 8/0                                                            dužina 60 cm i više                                                 igla 8 mm+/-0, 5 mm                                       Okrugla, KL/Tapercut,  3/8 kruga, broj igala 2 Wolfram-Renium             </t>
  </si>
  <si>
    <t xml:space="preserve"> </t>
  </si>
  <si>
    <t xml:space="preserve"> Partija 13: Glyconate, monofilamentni, sintetski, resorptivni  konac.</t>
  </si>
  <si>
    <t xml:space="preserve">Glyconate, monofilamentni, sintetički resorptivni konac                                                                      debljina 1                                                               dužina 90 cm i više                                                 igla 40 mm+/-2 mm                                           Okrugla, 1/2 kruga </t>
  </si>
  <si>
    <t xml:space="preserve">Glyconate, monofilamentni, sintetički resorptivni  konac                                             debljina 2/0                                                       dužina 70 cm i više                                              igla 26 mm+/-1 mm                                           Okrugla, 1/2 kruga  </t>
  </si>
  <si>
    <t>Glyconate, monofilamentni, sintetski, resorptivni konac                                                 debljina 2/0         dužina 70 cm i više       igla 30 mm+/-2 mm                                            Okrugla, 1/2 kruga</t>
  </si>
  <si>
    <t>Glyconate, monofilamentni, sintetski, resorptivni konac                                              debljina 3/0      dužina 70 cm i više       igla 17 mm+/-1 mm                                            Okrugla, 1/2 kruga</t>
  </si>
  <si>
    <t>Glyconate, monofilamentni, sintetski, resorptivni konac                                               debljina 3/0                                                           dužina 70 cm i više                                              igla 26 mm+/-2 mm                                           Okrugla, 1/2 kruga</t>
  </si>
  <si>
    <t xml:space="preserve">Glyconate, monofilamentni, sintetički resorptivni konac                                                debljina 4/0 dužina 70 cm i više     igla 17 mm+/-1mm                                           Okrugla, 1/2 kruga      </t>
  </si>
  <si>
    <t>Glyconate, monofilamentni, sintetski, resorptivni konac                                              debljina 4/0    dužina 70 cm i više     igla 22 mm+/-2 mm                                            Okrugla, 1/2 kruga</t>
  </si>
  <si>
    <t>Polypropylene sa Polyethilene monofilamentni, sintetski, neresorptivni konac                                                 debljina 1  dužina 100cm i više                                     igla 40mm+/-1mm                                 Okrugla ojačana 1/2, broj igala 1</t>
  </si>
  <si>
    <t>Polypropylene sa Polyethilene monofilamentni, sintetski, neresorptivni konac                                                 debljina 1                                         dužina 75cm i više                                     igla 37mm+/-1mm                                 Okrugla 1/2, broj igala 1</t>
  </si>
  <si>
    <t>Polypropylene sa Polyethilene monofilamentni, sintetski, neresorptivni konac                                                 debljina 0                                         dužina 75cm i više                                     igla 39mm+/-1mm                                 Trobrida 3/8, broj igala 1</t>
  </si>
  <si>
    <t>Polypropylene sa Polyethilene monofilamentni, sintetski, neresorptivni konac                                                 debljina 0                                         dužina 75cm i više                                     igla 37mm+/-1mm                                 Okrugla ojačana 1/2, broj igala 1</t>
  </si>
  <si>
    <t>Polypropylene sa Polyethilene monofilamentni, sintetski, neresorptivni konac                                                 debljina 2/0                                         dužina 75cm i više                                     igla 26mm+/-1mm                                 Okrugla 1/2, broj igala 1</t>
  </si>
  <si>
    <t>Polypropylene sa Polyethilene monofilamentni, sintetski, neresorptivni konac                                                 debljina 2/0                                         dužina 75cm i više                                     igla 30mm+/-1mm                                 Okrugla 1/2, broj igala 1</t>
  </si>
  <si>
    <t>Polypropylene sa Polyethilene monofilamentni, sintetski, neresorptivni konac                                                 debljina 2/0                                         dužina 75cm i više                                     igla 39mm+/-1mm                                 Trobrida 3/8, broj igala 1</t>
  </si>
  <si>
    <t>Polypropylene sa Polyethilene monofilamentni, sintetski, neresorptivni konac                                                 debljina 2/0                                         dužina 75cm i više                                     igla 30mm+/-1mm                                 Trobrida 3/8, broj igala 1</t>
  </si>
  <si>
    <t>Polypropylene sa Polyethilene monofilamentni, sintetski, neresorptivni konac,                                                 debljina 3/0     dužina 90cm i više          igla 26mm+/-1mm                                   Okrugla 1/2, broj igala 2</t>
  </si>
  <si>
    <t xml:space="preserve">Svila, upreden, prirodni, neresorptivni konac,  presvučen silikonom/voskom                             debljina 4/0    dužina 70 cm i više   igla 20 mm+/-2 mm                                                Trobrida/Okrugla cutting,  3/8 kruga          </t>
  </si>
  <si>
    <t xml:space="preserve">Svila, upreden, prirodni, neresorptivni konac, presvučen silikonom/voskom                            debljina 5/0        dužina 70 cm i više   igla 19 mm+/-2 mm                                                Trobrida/Okrugla cutting,  3/8 kruga          </t>
  </si>
  <si>
    <t xml:space="preserve">Svila, upreden, prirodni, neresorptivni konac,  presvučen silikonom/voskom                            debljina 5/0  dužina 70 cm i više     igla 15 mm+/-1 mm                                             Okrugla,  1/2 kruga          </t>
  </si>
  <si>
    <t xml:space="preserve">Svila, upreden, prirodni, neresorptivni konac,  presvučen silikonom/voskom                       debljina 5/0   dužina 70 cm i više  igla 15 mm+/-2 mm                                                      Trobrida/Okrugla cutting,  3/8 kruga          </t>
  </si>
  <si>
    <t xml:space="preserve">Svila, upreden, prirodni, neresorptivni konac,  presvučen silikonom/voskom                                 debljina 6/0  dužina 45 cm i više   igla 6 mm+/-0, 5 mm                                              Spatula,  3/8 kruga,  broj igala 2, crni        </t>
  </si>
  <si>
    <t xml:space="preserve">Svila, upreden, prirodni, neresorptivni konac,  presvučen silikonom/voskom                            debljina 6/0 dužina 45 cm i više  igla 8 mm+/-0, 5 mm                                       Spatula,  1/4 kruga,   broj igala 2, crni       </t>
  </si>
  <si>
    <t xml:space="preserve">Svila, upreden, prirodni, neresorptivni konac,  presvučen silikonom/voskom                              debljina 8/0   dužina 30 cm i više   igla 6 mm+/-0, 5 mm                                                   Spatula,  3/8 kruga, broj igala 2, crni          </t>
  </si>
  <si>
    <t>Polyamide,  monofilament,  sintetski,  neresorptivni konac                                     debljina 1 dužina 90 cm i više                                               igla 50 mm+/-2 cm                                          Okrugla,  1/2 kruga</t>
  </si>
  <si>
    <t>Polyamide,  monofilament,  sintetski,  neresorptivni   konac   debljina 1 dužina 90 cm       igla 45 mm+/-2 mm                                                 Okrugla, 1/2 kruga</t>
  </si>
  <si>
    <t>Polyamide,  monofilamentni,  sintetski,  neresorptivni      konac  debljina 2/0                        dužina 90 cm i više                     igla 35 mm+/-2 mm                                                  Trobrida,  3/8 kruga</t>
  </si>
  <si>
    <t>Polyamide,  monofilament,  sintetski,  neresorptivni    konac    debljina 2/0                                                         dužina 45 cm i više                                                igla 26 mm+/-2 mm                                                  Trobrida,  3/8 kruga</t>
  </si>
  <si>
    <t xml:space="preserve">Polyamide,  monofilament,  sintetski,  neresorptivni      konac debljina 2/0                                                           dužina 70 cm i više                                                        igla 35 mm+/-2 mm                                                      Trobrida,  3/8 kruga   </t>
  </si>
  <si>
    <t>Polyamide,  monofilament,  sintetski,  neresorptivni    konac   debljina 3/0                                                             dužina 45 cm i više                                                   igla 19 mm+/-2 mm                                                  Trobrida,  3/8 kruga</t>
  </si>
  <si>
    <t>Polyamide,  monofilament,  sintetski,  neresorptivni   konac  debljina 3/0                                                       dužina 45 cm i više                                                  igla 28 mm+/-2 mm                                                Trobrida,  3/8 kruga</t>
  </si>
  <si>
    <t>Polyamide,  monofilament,  sintetski,  neresorptivni   konac    debljina 3/0                                                            dužina 45 cm i više                                                  igla 22 mm+/-2 mm                                               Trobrida,  3/8 kruga</t>
  </si>
  <si>
    <t>Polyamide,  monofilament,  sintetski,  neresorptivni      konac  debljina 3/0                                                      dužina 70 cm i više                                               igla 24 mm+/-2 mm                                                  Trobrida,  3/8 kruga</t>
  </si>
  <si>
    <t>Polyamide,  monofilamentni,  sintetski,  neresorptivni      konac    debljina 3/0                                                           dužina 90 cm i više                                                  igla 40 mm+/-2 mm                                                       Trobrida,  3/8 kruga</t>
  </si>
  <si>
    <t>Polyamide,  monofilament,  sintetski,  neresorptivni     konac   debljina 4/0                                                          dužina 45 cm i više                                                  igla 19 mm+/-2 mm                                                  Trobrida,  3/8 kruga</t>
  </si>
  <si>
    <t>Polyamide,  monofilament,  sintetski,  neresorptivni   konac    debljina 4/0  dužina 45 cm i više                                                igla 25 mm+/-2 mm                                                 Trobrida,  3/8 kruga</t>
  </si>
  <si>
    <t>Polyamide,  monofilament,  sintetski,  neresorptivni    konac  debljina 5/0                       dužina 45 cm i više                                                  igla 12 mm+/-1 mm                                                 Trobrida,  3/8 kruga</t>
  </si>
  <si>
    <t>Polyamide,  monofilament,  sintetski,  neresorptivni     konac   debljina 5/0                                                            dužina 45 cm i više                                                 igla 16 mm+/-1 mm                                                 Trobrida,  3/8 kruga</t>
  </si>
  <si>
    <t>Polyamide,  monofilament,  sintetski,  neresorptivni      konac     debljina 5/0                                                          dužina 45 cm i više                                                  igla 25 mm+/-2 mm                                                    Trobrida,  3/8 kruga</t>
  </si>
  <si>
    <t>Polyamide,  monofilamentni,  sintetski,  neresorptivni      konac  debljina 5/0                                                         dužina 75 cm i više                                                   igla 16 mm+/-1 mm                                                      Okrugla,  1/2 kruga, broj igala 2</t>
  </si>
  <si>
    <t>Polyglicolic acid (PGA),  upredeni,  sintetski,  resorptivni konac sa omotačem                        debljina 3/0                                                             dužina 45 cm i više                                               igla 19 mm+/-1 mm                                                  Trobrida,  3/8 kruga</t>
  </si>
  <si>
    <t>Polyglicolic acid (PGA),  upredeni,  sintetski,  resorptivni konac sa omotačem                        debljina 3/0                                                              dužina 70 cm i više                                                  igla 30 mm+/-2 mm                                                Okrugla,  1/2 kruga</t>
  </si>
  <si>
    <t>Polyglicolic acid (PGA),  upredeni,  sintetski,  resorptivni konac sa omotačem                        debljina 3/0                                                                  dužina 70 cm i više                                                     igla 26 mm+/-2 mm                                             Okrugla,  1/2 kruga</t>
  </si>
  <si>
    <t>Polyglicolic acid (PGA),  upredeni,  sintetski,  resorptivni konac sa omotačem                         debljina 4/0                                                             dužina 70 cm i više                                                   igla 19 mm+/-1 mm                                                  Trobrida,  3/8 kruga</t>
  </si>
  <si>
    <t>Polyglicolic acid (PGA),  upredeni,  sintetski,  resorptivni konac sa omotačem                         debljina 4/0                                                           dužina 70 cm i više                                                    igla 26 mm+/-2 mm                                           Okrugla,  1/2 kruga</t>
  </si>
  <si>
    <t xml:space="preserve">Polypropilen,  monofilamentni,  sintetski,  neresorptivni konac                                              debljina 1                                                             dužina 100 cm i više                                                  igla 40 mm+/-2 mm                                       Okrugla, 1/2 kruga, broj igala 1 </t>
  </si>
  <si>
    <t xml:space="preserve">Polypropilen,  monofilamentni,  sintetski,  neresorptivni konac                                              debljina 0                                                             dužina 100 cm i više                                                  igla 40 mm+/-2 mm                                       Okrugla, 1/2 kruga, broj igala 1 </t>
  </si>
  <si>
    <t>Poly 4-hydroxybutyrate, monofilamentni, sintetski, ultra-dugo resorptivni konac.                                              debljina 1     dužina 150cm i više       igla 48mm+/-3mm                                   Okrugla 1/2, broj igala 1</t>
  </si>
  <si>
    <t>Poly 4-hydroxybutyrate, monofilamentni, sintetski, ultra-dugo resorptivni konac.                                          debljina 1 dužina 150cm i više                                     igla 40mm+/-2mm                                 Okrugla 1/2, broj igala 1</t>
  </si>
  <si>
    <t>Poly 4-hydroxybutyrate, monofilamentni, sintetski, ultra-dugo resorptivni konac.                                          debljina 0      dužina 150cm i više    igla 48mm+/-3mm                                    Okrugla 1/2, broj igala 1</t>
  </si>
  <si>
    <t>Poly 4-hydroxybutyrate, monofilamentni, sintetski, ultra-dugo resorptivni konac.                                           debljina 0        dužina 90cm i više           igla 37mm+/-2mm                                 Okrugla 1/2, broj igala 1</t>
  </si>
  <si>
    <t>Poly 4-hydroxybutyrate, monofilamentni, sintetski, ultra-dugo resorptivni konac.                                            debljina 2/0                                            dužina 70cm i više                                     igla 37mm+/-2mm                                   Okrugla 1/2, broj igala 1</t>
  </si>
  <si>
    <t>Poly 4-hydroxybutyrate, monofilamentni, sintetski, ultra-dugo resorptivni konac.                                       debljina 2/0                                          dužina 70cm i više                                    igla 26mm+/-2mm                                   Okrugla 1/2, broj igala 1</t>
  </si>
  <si>
    <t>Partija  16 Polyglecaprone 25, monofilamentni, sintetski, resorptivni  konac</t>
  </si>
  <si>
    <t>Polyglecaprone 25,  monofilamentni,  sintetski,  resorptivni konac                                                  debljina 2/0                                                         dužina 70 cm i više                                                 igla 30 mm+/-2 mm                                              Okrugla,  1/2 kruga</t>
  </si>
  <si>
    <t>Polyglecaprone 25,  monofilamentni,  sintetski,  resorptivni konac                                                 debljina 3/0                                                               dužina 70 cm i više                                                 igla 26 mm+/-2 mm                                              Okrugla,  1/2 kruga</t>
  </si>
  <si>
    <t>Polyglecaprone 25,  monofilamentni,  sintetski,  resorptivni konac                                                   debljina 4/0                                                              dužina 70 cm i više                                                    igla 22 mm+/-2 mm                                                Okrugla,  1/2 kruga</t>
  </si>
  <si>
    <t>PDO, resorptivni monofilamentni konac sa dvosmerno usmerenim  percima                            debljina 2/0                                                             dužina 24cm x 24cm                                                                                                               igla 26mm+/-2mm                                                    Okrugla, Dijamant vrh,3/8 kruga, broj igala 2</t>
  </si>
  <si>
    <t>Partija 18  Polyglicolic acid, monofilamentni, sintetski, resorptivni  konac sa dvosmerno usmerenim percima</t>
  </si>
  <si>
    <t>Polypropilen,  monofilament,  sintetski,  neresorptivni    konac   debljina 2/0                                                           dužina 70 cm i više                                               igla 25 mm+/-1 mm                                                Okrugla,  1/2 kruga</t>
  </si>
  <si>
    <t>Polypropilen,  monofilament,  sintetski,  neresorptivni    konac     debljina 2/0                                                         dužina 70 cm i više                                                    igla 30 mm+/-2 mm                                                Okrugla,  1/2 kruga</t>
  </si>
  <si>
    <t>Polypropilen,  monofilament,  sintetski,  neresorptivni   konac debljina 2/0                                                               dužina 70 cm i više                                                   igla 40 mm+/-2 mm                                               Trobrida,  3/8 kruga</t>
  </si>
  <si>
    <t>Polypropilen,  monofilament,  sintetski,  neresorptivni     konac  debljina 2/0                                                           dužina 70 cm i više                                                 igla 35 mm+/-2 mm                                               Trobrida,  3/8 kruga</t>
  </si>
  <si>
    <t>Polypropilen,  monofilament,  sintetski,  neresorptivni    konac    debljina 2/0                                                         dužina 70 cm i više                                                  igla 30 mm+/-2 mm                                              Trobrida,  3/8 kruga</t>
  </si>
  <si>
    <t>Polypropilen,  monofilament,  sintetski,  neresorptivni      konac  debljina 2/0                                                          dužina 70 cm i više                                               igla 70 mm +/-5mm                                                       Okrugla,  PRAVA, broj igala 2</t>
  </si>
  <si>
    <t>Polypropilen,  monofilamentni,  sintetski,  neresorptivni konac                                            debljina 2/0    dužina 75 cm i više   igla 30 mm+/-2 mm                                 Okrugla/Tapercut,  1/2 kruga , broj igala 2</t>
  </si>
  <si>
    <t>Polypropilen,  monofilamentni,  sintetski,  neresorptivni konac                                            debljina 2/0       dužina 75 cm i više   igla 40 mm+/-2 mm                                 Okrugla/Tapercut,  1/2 kruga , broj igala 2</t>
  </si>
  <si>
    <t xml:space="preserve">Polypropilen,  monofilament,  sintetski,  neresorptivni    konac  debljina 2/0                                                             dužina 90 cm i više                                                igla 26 mm+/-1 mm                                                  Okrugla,  1/2 kruga, broj igala 2      </t>
  </si>
  <si>
    <t>Polypropilen,  monofilamentni,  sintetski,  neresorptivni konac                                            debljina 3/0       dužina 75 cm i više  igla 26 mm+/-2 mm                                                     Trobrida,  3/8 kruga</t>
  </si>
  <si>
    <t>Polyester, upredeni, neresorptivni konac, presvučen teflonom, u dve boje (zeleni/beli)-debljina 2/0- 5+5 konaca u kesici-teflonski pledgeti 3 x 5 mm-dužina 75 cm-igla 18 mm +/-1 mm   KL/Tapercut, 1/2 kruga,- broj igala 2</t>
  </si>
  <si>
    <t>Polyester, upredeni, neresorptivni konac, presvučen teflonom, u dve boje (zeleni/beli) - debljina 2/0 - 5+5 konaca u kesici - teflonski pledgeti 3 x 5 mm - dužina 75 cm - igla 25 mm +/-1 mm  KL/Tapercut, 3/8 kruga,- broj igala 2</t>
  </si>
  <si>
    <t>Žice monofilamentne od nerđajučeg čelika za suturu grudne kosti debljine USP 6, dužine 45cm +/-5cm, sa iglom 50mm+/-2 mm- tapercut,  1/2 kruga, 4 žice u pakovanju-sterilnoj kesici.</t>
  </si>
  <si>
    <t>set</t>
  </si>
  <si>
    <t>Set za sprečavanje rupture rane, set sadrži: nerđajuću čeličnu žicu 1,3 mm x 90 cm, dve oštre igle 100 mm i dve polietilenske pločice.</t>
  </si>
  <si>
    <t>Stapler za kožu sa 35 i više klamfi</t>
  </si>
  <si>
    <t>Klips,  titanijumski,  pojedinačni,  veličine S,  za klipser višekratni</t>
  </si>
  <si>
    <t>Klips,  titanijumski,  pojedinačni,  veličine M,  za klipser višekratni</t>
  </si>
  <si>
    <t>Klips,  titanijumski,  pojedinačni,  veličine M/L,  za klipser višekratni</t>
  </si>
  <si>
    <t>Klips,  titanijumski,  pojedinačni,  veličine L,  za klipser višekratni</t>
  </si>
  <si>
    <t>Cirkularni stapler sa samoobarajućom glavom i rektangularnim klamfamana na poprečnom  preseku,  zakrivljeni,  veličine 28 mm</t>
  </si>
  <si>
    <t>Cirkularni stapler sa samoobarajućom glavom i rektangularnim klamfama na poprečnom  preseku, zakrivljeni,  veličine 31 mm</t>
  </si>
  <si>
    <t>Cirkularni stapler,  zakrivljeni sa klamfama dužine 5, 5+ mm,  sa mogućnošću podešavanja visine zatvorene klamfe od 1,0-2,5mm,  veličina 29 mm</t>
  </si>
  <si>
    <t>Cirkularni stapler,  zakrivljeni sa klamfama dužine 5, 5+ mm,  sa mogućnošću podešavanja visine zatvorene klamfe od 1,0-2,5mm,  veličina 33 mm</t>
  </si>
  <si>
    <t>Zakrivljeni linearni stapler sa nožem veličine 40mm,  veličina klamfi 4, 7mm+</t>
  </si>
  <si>
    <t>Punjač za zakrivljeni linearni stapler sa nožem veličine 40mm,  veličina klamfi 4, 7mm+</t>
  </si>
  <si>
    <t>Punjenje sa zupcima za pridržavanje tkiva za endoskopski linearni stapler, sa prirodnom artikulacijom, sa nožem, za jednokratnu upotrebu-45mm, dužine klamfi 3,6mm, sa 6 redova klamfi.</t>
  </si>
  <si>
    <t>Punjenje sa zupcima za pridržavanje tkiva za endoskopski linearni stapler, sa prirodnom artikulacijom, sa nožem, za jednokratnu upotrebu-45mm, dužine klamfi 4,1mm, sa 6 redova klamfi.</t>
  </si>
  <si>
    <t>Punjenje sa zupcima za pridržavanje tkiva za endoskopski linearni stapler, sa prirodnom artikulacijom, sa nožem, za jednokratnu upotrebu-60mm, dužine klamfi 3,8mm, sa 6 redova klamfi.</t>
  </si>
  <si>
    <t>Punjenje sa zupcima za pridržavanje tkiva za endoskopski linearni stapler, sa prirodnom artikulacijom, sa nožem, za jednokratnu upotrebu-60mm, dužine klamfi 4,1mm, sa 6 redova klamfi.</t>
  </si>
  <si>
    <t>Linearni stapler/sekač sa 3-D tehnologijom formiranja klanfi, 6 redova, za jednokratnu upotrebu - 55mm</t>
  </si>
  <si>
    <t>Linearni stapler/sekač sa 3-D tehnologijom formiranja klanfi, 6 redova, za jednokratnu upotrebu - 75mm</t>
  </si>
  <si>
    <t>Univerzalno punjenje sa nožem za linearni stapler veličine 55mm,  dužine klamfi 4, 3mm+</t>
  </si>
  <si>
    <t>Univerzalno punjenje sa nožem za linearni stapler veličine 75mm,  dužine klamfi 4, 3mm+</t>
  </si>
  <si>
    <t>Punjenje za linearni stapler sa nožem za jednokratnu upotrebu,  100mm/4, 8mm</t>
  </si>
  <si>
    <t>Poluautomatski klips aplikator sa šaržerom sa titanijumskim klamfama za laparoskopsku hirurgiju veličine M/L, prečnika 10mm, dužine šilda 37cm +/- 2cm.</t>
  </si>
  <si>
    <t>Šaržer sa 8 i više titanijumskih klamfi za laparoskopsku hirurgiju veličine M/L, dužine klamfi 10mm +/- 0,5mm.</t>
  </si>
  <si>
    <t>Klips aplikator za za titanijumske dvodtruke pojedinačne klipseve sa kočnicom, veličine XL - 16+/-0,5mm, sa kanalom za ispiranje, rotacije osovine 360 stepeni, dijametra 12mm, dužine 31+-1cm.</t>
  </si>
  <si>
    <t>Pakovanje sa 4 titanijumska dvostruka pojedinačna klipsa, veličine XL - 16mm+/- 0,5, sa kočnicom, za apendektomiju i kolorektaslnu hirurgijiu.</t>
  </si>
  <si>
    <t>Set za operaciju hemoroida THD metodom: 6 konaca, anoskop, sonda.</t>
  </si>
  <si>
    <t xml:space="preserve">Glycomer 631,  monofilamentni,  sintetički resorptivni konac                                              debljina 4/0                                                             dužina 75 cm i više                                               igla 22 mm+/-2mm                                                 Okrugla,  1/2 kruga     </t>
  </si>
  <si>
    <t xml:space="preserve">Glycomer 631,  monofilamentni,  sintetički resorptivni konac                                              debljina 5/0                                                             dužina 75 cm i više                                               igla 17 mm+/-2mm                                                 Okrugla,  1/2 kruga     </t>
  </si>
  <si>
    <t xml:space="preserve">Partija 17. Polydioxanone,resorptivni,sintetski,monofilamentni konac sa dvosmerno usmerenim  percima </t>
  </si>
  <si>
    <t>Automatski klips aplikator za otvorenu hirurgiju sa 20 i više titanijumskih klipseva veličine S-9, 0</t>
  </si>
  <si>
    <t>Automatski klips aplikator za otvorenu hirurgiju sa 30 i više titanijumskih klipseva veličine M-11, 5</t>
  </si>
  <si>
    <t>Automatski klips aplikator za otvorenu hirurgiju sa 15 i više titanijumskih klipseva veličine L-13, 0</t>
  </si>
  <si>
    <t>Elasticni transparentni poklopac za sredstvo za zastitu operativnog polja dimenzija 2-4cm, za odrzavanje pnenumoperitoneuma I mogucnost rada operacija sa jednom incizijom, mogucnost za rad sa vise troakara, sterilno.</t>
  </si>
  <si>
    <t>Sterilno sredstvo za zastitu operativnog polja I mesta extrakcije, velicine incizije 3-6cm, u pakovanju sa dodatnim prstenom koji pravi kruzni oblik retraktora.</t>
  </si>
  <si>
    <t>Elasticni transparentni poklopac za sredstvo za zastitu operativnog polja dimenzija 3-6cm, za odrzavanje pnenumoperitoneuma I mogucnost rada operacija sa jednom incizijom, mogucnost za rad sa vise troakara, sterilno.</t>
  </si>
  <si>
    <t>Antifog sredstvo protiv magljenja kamera u laparoskopskiji, u pakovanju bocica kapaciteta 5ml I sundjer za aplikaciju</t>
  </si>
  <si>
    <t>Polypropylene sa Polyethilene monofilamentni, sintetski, neresorptivni konac                                                 debljina 3/0                                         dužina 75cm i više                                     igla 17mm+/-1mm                                 Okrugla 1/2, broj igala 1</t>
  </si>
  <si>
    <t>Polypropylene sa Polyethilene monofilamentni, sintetski, neresorptivni konac                                                 debljina 3/0                                         dužina 75cm i više                                     igla 30mm+/-1mm                                 Trobrida 3/8, broj igala 1</t>
  </si>
  <si>
    <t>Polypropylene sa Polyethilene monofilamentni, sintetski, neresorptivni konac                                                 debljina 3/0                                         dužina 75cm i više                                     igla 24mm+/-1mm                                 Trobrida 3/8, broj igala 1</t>
  </si>
  <si>
    <t>Polypropylene sa Polyethilene monofilamentni, sintetski, neresorptivni konac                                                debljina 4/0                                             dužina 75cm i više                                      igla 24mm+/-1mm                                 Trobrida 3/8</t>
  </si>
  <si>
    <t>Polypropylene sa Polyethilene monofilamentni, sintetski, neresorptivni konac                                                 debljina 4/0                                               dužina 75cm i više                                        igla 26mm+/-1mm                                    Okrugla 1/2, broj igala 2</t>
  </si>
  <si>
    <t>Polypropylene sa Polyethilene monofilamentni, sintetski, neresorptivni konac                                                debljina 4/0                                             dužina 90cm i više                                      igla 20mm+/-1mm                                 Okrugla 1/2, broj igala 2</t>
  </si>
  <si>
    <t>Polypropylene sa Polyethilene monofilamentni, sintetski, neresorptivni konac                                                debljina 4/0                                            dužina 75cm i više                                     igla 17mm+/-0,5mm                                   Okrugla 1/2, broj igala 2</t>
  </si>
  <si>
    <t>Polypropylene sa Polyethilene monofilamentni, sintetski, neresorptivni konac                                             debljina 5/0                                          dužina 75cm i više                                    igla 17mm+/-0,5mm                                   Okrugla 1/2, broj igala 2</t>
  </si>
  <si>
    <t xml:space="preserve"> Partija 2: Polyamide, monofilamentni, sintetski, neresorptivni konac.</t>
  </si>
  <si>
    <t xml:space="preserve"> Partija 7: Lactomer 9-1, upredeni, sintetski, resorptivni  konac sa omotačem (Caprolactone-glycolide copolymer/Ca stearoyl lactylate). Tenzioni profil nakon dve nedelje 80%.</t>
  </si>
  <si>
    <t xml:space="preserve"> Partija 9: Polyglactin 910, upredeni, sintetski,  brzo resorptivni  konac sa omotačem</t>
  </si>
  <si>
    <t xml:space="preserve"> Partija 12: Polypropilen, monofilamentni, sintetski, neresorptivni  konac za vaskularnu hirurgiju.</t>
  </si>
  <si>
    <t xml:space="preserve"> Partija 14 : Polypropilene sa Polyethilene, monofilamentni, sintetski, neresorptivni  konac.</t>
  </si>
  <si>
    <t xml:space="preserve"> Partija 15:  Poly 4-hydroxybutyrate, monofilamentni, sintetski, ultra-dugo resorptivni konac.</t>
  </si>
  <si>
    <t xml:space="preserve"> Partija 19: Polyamide, monofilamentni sintetski, neresorptivni konac za oftalmologiju.</t>
  </si>
  <si>
    <t xml:space="preserve"> Partija 20: Polypropilene za kardiohirurgiju.</t>
  </si>
  <si>
    <t>Polydioxanone,  monofilament,  sintetski,  spororesorptivni konac                                        debljina 3/0   dužina 70 cm i više    igla 20 mm+/-2 mm                                                Okrugla,  1/2 kruga</t>
  </si>
  <si>
    <t xml:space="preserve">Polydioxanone,  monofilament,  sintetski,  spororesorptivni konac                                     debljina 3/0      dužina 70 cm i više igla 26 mm+/-1 mm                                                Trobrida,  3/8 kruga </t>
  </si>
  <si>
    <t xml:space="preserve"> Lactomer 9-1,  upredeni,  sintetski,  resorptivni sa omotačem                                                            debljina 1                                                                 dužina 70 cm i više                                                 igla 37 mm+/-2 mm                                             Okrugla,  1/2 kruga </t>
  </si>
  <si>
    <t xml:space="preserve"> Lactomer 9-1,  upredeni,  sintetski,  resorptivni konac sa omotačem                                                  debljina 0                                                                 dužina 70 cm i više                                                     igla 48 mm+/-4 mm                                            Okrugla,  1/2 kruga </t>
  </si>
  <si>
    <t xml:space="preserve"> Lactomer 9-1,  upredeni,  sintetski,  resorptivni konac sa omotačem                                                 debljina 0                                                            dužina 70 cm i više                                                   igla 40 mm+/-4 mm                                                  Okrugla,  1/2 kruga </t>
  </si>
  <si>
    <t xml:space="preserve"> Lactomer 9-1,  upredeni,  sintetski,  resorptivni konac sa omotačem                                              debljina 0                                                                 dužina 70 cm i više                                                 igla 48 mm+/-2 mm                                                Okrugla,  1/2 kruga </t>
  </si>
  <si>
    <t xml:space="preserve"> Lactomer 9-1,  upredeni,  sintetski,  resorptivni konac sa omotačem                                              debljina 0                                                                 dužina 70 cm i više                                                 igla 37 mm+/-2 mm                                                Okrugla,  1/2 kruga </t>
  </si>
  <si>
    <t xml:space="preserve"> Lactomer 9-1,  upredeni,  sintetski,  resorptivni konac sa omotačem                                                debljina 2/0                                                         dužina 70 cm i više                                                    igla 37 mm+/-2 mm                                                Okrugla,  1/2 kruga </t>
  </si>
  <si>
    <t xml:space="preserve"> Lactomer 9-1,  upredeni,  sintetski,  resorptivni konac sa omotačem                                             debljina 2/0                                                         dužina 70 cm i više                                                   igla 31 mm+/-2 mm                                                Okrugla,  1/2 kruga </t>
  </si>
  <si>
    <t xml:space="preserve"> Lactomer 9-1,  upredeni,  sintetski,  resorptivni konac sa omotačem                                         debljina 2/0                                                            dužina 70 cm i više                                                 igla 26 mm+/-2 mm                                                 Okrugla,  1/2 kruga   </t>
  </si>
  <si>
    <t xml:space="preserve"> Lactomer 9-1,  upredeni,  sintetski,  resorptivni konac sa omotačem                                                debljina 3/0                                                            dužina 70 cm i više                                               igla 31 mm+/-2 mm                                           Okrugla,  1/2 kruga   </t>
  </si>
  <si>
    <t xml:space="preserve"> Lactomer 9-1,  upredeni,  sintetski,  resorptivni konac sa omotačem                                             debljina 3/0                                                               dužina 70 cm i više                                                   igla 26 mm+/-2 mm                                            Okrugla,  1/2 kruga </t>
  </si>
  <si>
    <t xml:space="preserve"> Lactomer 9-1,  upredeni,  sintetski,  resorptivni konac sa omotačem                                                  debljina 4/0                                                                 dužina 70 cm i više                                                        igla 22 mm+/-2 mm                                                Okrugla,  1/2 kruga  </t>
  </si>
  <si>
    <t>Polypropilen,  monofilamentni,  sintetski,  neresorptivni konac                                            debljina 3/0      dužina 75 cm i više    igla 26 mm+/-2 mm                                                     Trobrida,  3/8 kruga, broj igala 2</t>
  </si>
  <si>
    <t>Polypropilen,  monofilamentni,  sintetski,  neresorptivni konac                                     debljina 3/0 dužina 90 cm i više   igla 26 mm+/-2 mm                                 Tapercut,  3/8 ili 1/2 kruga, broj igala 2</t>
  </si>
  <si>
    <t>Polypropilen,  monofilamentni,  sintetski,  neresorptivni konac                                     debljina 3/0   dužina 75 cm i više                 igla 58 mm+/-2 mm                                 Trobrida,  prava, broj igala 1</t>
  </si>
  <si>
    <t>Polypropilen,  monofilament,  sintetski,  neresorptivni      konac   debljina 4/0                                                               dužina 90 cm i više                                                   igla 25 mm+/-2 mm                                                Okrugla,  1/2 kruga, broj igala 2</t>
  </si>
  <si>
    <t>Polypropilen,  monofilament,  sintetski,  neresorptivni      konac   debljina 4/0                        dužina 90 cm i više                                                   igla 17 mm+/-1 mm                                                   Okrugla,  1/2 kruga, broj igala 2</t>
  </si>
  <si>
    <t>Polypropilen,  monofilament,  sintetski,  neresorptivni      konac                                    debljina 4/0                                                                dužina 90 cm i više                                                igla 19 mm+/-1 mm                                               Okrugla,   1/2 kruga, broj igala 2</t>
  </si>
  <si>
    <t>Polypropilen,  monofilament,  sintetski,  neresorptivni      konac    debljina 4/0                                                                dužina 90 cm i više                                                igla 22 mm+/-1 mm                                               Okrugla,   1/2 kruga, broj igala 2</t>
  </si>
  <si>
    <t>Polypropilen,  monofilamentni,  sintetski,  neresorptivni konac                                              debljina 4/0                                                            dužina 70 cm i više                                                    igla 26 mm+/-2 mm                                               Okrugla cutting,  3/8 kruga</t>
  </si>
  <si>
    <t xml:space="preserve">Polypropilen,  monofilament,  sintetski,  neresorptivni      konac      debljina 4/0                                                                dužina 90 cm i više                                               igla 25 mm+/-2 mm                                                   Trobrida/Okrugla taper cut,  3/8 kruga, broj igala 2            </t>
  </si>
  <si>
    <t>Polypropilen,  monofilamentni,  sintetski,  neresorptivni konac                                                debljina 5/0                                dužina 70 cm i više                                                    igla 26 mm+/-2 mm                                 Okrugla cutting,  3/8 kruga</t>
  </si>
  <si>
    <t>Polypropilen,  monofilament,  sintetski,  neresorptivni    konac       debljina 5/0                                                            dužina 70 cm i više                                                      igla 25 mm+/-2 mm                                                   Trobrida,  3/8 kruga</t>
  </si>
  <si>
    <t>Polypropilen,  monofilament,  sintetski,  neresorptivni    konac  debljina 5/0                                                      dužina 90 cm i više                                                   igla 17 mm+/-1 mm                                                  Okrugla,   1/2 kruga, broj igala 2</t>
  </si>
  <si>
    <t>Polypropilen,  monofilament,  sintetski,  neresorptivni      konac   debljina 5/0                                                            dužina 70 cm i više                                                 igla 13 mm+/-1 mm                                                     Okrugla,  3/8 kruga, broj igala 2</t>
  </si>
  <si>
    <t>Polypropilen,  monofilamentni,  sintetski,  neresorptivni konac debljina 6/0     dužina 75 cm i više  igla 10 mm+/-0, 5 mm  okrugla ,  3/8 kruga, broj igala 2</t>
  </si>
  <si>
    <t>Polypropilen,  monofilament,  sintetski,  neresorptivni      konac   debljina 6/0                          dužina 60 cm i više   igla 9 mm+/-1 mm        Okrugla,  3/8 kruga, broj igala 2</t>
  </si>
  <si>
    <t>Polypropilen,  monofilament,  sintetski,  neresorptivni konac  debljina 6/0   dužina 60 cm i više   igla 13 mm+/-1 mm             Okrugla,  3/8 kruga, broj igala 2</t>
  </si>
  <si>
    <t>Polypropilen,  monofilament,  sintetski,  neresorptivni      konac   debljina 7/0               duzina 60 cm i više                         igla 9 mm+/-1 mm Okrugla, 3/8 kruga, broj igala 2</t>
  </si>
  <si>
    <t xml:space="preserve">Polydioxanone,  monofilament,  sintetski,  spororesorptivni konac                                    debljina 1   dužina 90 cm i više                                               igla 48 mm+/-3 mm                                            Okrugla,  1/2 kruga </t>
  </si>
  <si>
    <t xml:space="preserve">Polydioxanone,  monofilament,  sintetski,  spororesorptivni konac                                         debljina 1   dužina 90 cm i više                                                  igla 41 mm+/-2 mm                                                    Okrugla,  1/2 kruga </t>
  </si>
  <si>
    <t xml:space="preserve">Polydioxanone,  monofilament,  sintetski,  spororesorptivni konac                                   debljina 1   dužina 90 cm i više                                                     igla 36 mm+/-2 mm                                                  Okrugla,  1/2 kruga </t>
  </si>
  <si>
    <t xml:space="preserve">Polydioxanone,  monofilament,  sintetski,  spororesorptivni konac                                    debljina 0        dužina 90 cm i više      igla 48 mm+/-3 mm                                                 Okrugla,  1/2 kruga </t>
  </si>
  <si>
    <t xml:space="preserve">Polydioxanone,  monofilament,  sintetski,  spororesorptivni konac                                       debljina 0    duzina 90 cm i više         igla 40 mm+/-2 mm                                                 Okrugla,  1/2 kruga </t>
  </si>
  <si>
    <t xml:space="preserve">Polydioxanone,  monofilament,  sintetski,  spororesorptivni konac                                      debljina 0                                                               dužina 90 cm i više                                                     igla 35 mm+/-2 mm                                                 Okrugla,  1/2 kruga </t>
  </si>
  <si>
    <t xml:space="preserve">Polydioxanone,  monofilament,  sintetski,  spororesorptivni konac                                      debljina 0     dužina 70 cm i više   igla 30 mm+/-2 mm                                                 Okrugla,  1/2 kruga </t>
  </si>
  <si>
    <t>Polydioxanone,  monofilamentni, sintetski,  spororesorptivni konac                                       debljina 0  duzina 70 cm i više                                                    igla 25mm +/- 2mm                                                             Okrugla,  1/2 kruga</t>
  </si>
  <si>
    <t>Polydioxanone,  monofilamentni, sintetski,  spororesorptivni konac                                       debljina 0      duzina 70 cm i više    igla 25mm +/- 2mm                                                             Trobrida,  1/2 kruga</t>
  </si>
  <si>
    <t>Polydioxanone,  monofilament,  sintetski,  spororesorptivni konac                                   debljina 2/0        duzina 70 cm i više     igla 36 mm+/-2 mm                                                   Trobrida,  3/8 kruga</t>
  </si>
  <si>
    <t>Opturator sa redukcijom 5mm, za titanijumsku kanilu-port</t>
  </si>
  <si>
    <t>Opturator sa redukcijom 5-12mm, za titanijumsku kanilu-port</t>
  </si>
  <si>
    <t>Opturator sa redukcijom 5-11mm, za titanijumsku kanilu-port</t>
  </si>
  <si>
    <t>Dvokomponentna hirurška mrežica izrađena od poliestera i kolagena sa mogućnošću direktne aplikacije na intestinalni trakt, za laparoskopsku hirurgiju - prečnik 12 cm ± 1 cm</t>
  </si>
  <si>
    <t xml:space="preserve">Dvokomponentna hirurška mrežica izrađena od poliestera i kolagena sa mogućnošću direktne aplikacije na intestinalni trakt, za laparoskopsku hirurgiju - 15 cm x 10 cm ± 1 cm </t>
  </si>
  <si>
    <t>Polypropilen,  monofilamentni,  sintetski,  neresorptivni konac                                               debljina 5/0                                                           dužina 90 cm i više                                                      igla 17 mm+/-1 mm                                                   Oktugla,  1/2 kruga, broj igala 2</t>
  </si>
  <si>
    <t>Polypropilen,  monofilamentni,  sintetski,  neresorptivni konac                                             debljina 6/0                                                            dužina 60 cm i više                                                   igla 13 mm+/-0, 5 mm                                       Okrugla, KL/Tapercut,  3/8 kruga, broj igala 2 Wolfram-Renium</t>
  </si>
  <si>
    <t>Polypropilen,  monofilamentni,  sintetski,  neresorptivni konac                                             debljina 6/0                                                            dužina 60 cm i više                                                   igla 13 mm+/-0, 5 mm                                       Okrugla, KL/Tapercut,  3/8 kruga, broj igala 2</t>
  </si>
  <si>
    <t>Polypropilen,  monofilamentni,  sintetski,  neresorptivni konac                                             debljina 6/0                                                            dužina 75 cm i više                                                   igla 13 mm+/-0, 5 mm                                       Okrugla, KL/Tapercut,  3/8 kruga, broj igala 2 Wolfram-Renium</t>
  </si>
  <si>
    <t>Polypropilen,  monofilamentni,  sintetski,  neresorptivni konac                                             debljina 6/0                                                            dužina 75 cm i više                                                   igla 9,3 mm+/-0, 5 mm                                       Okrugla, KL/Tapercut,  3/8 kruga, broj igala 2 Wolfram-Renium</t>
  </si>
  <si>
    <t xml:space="preserve"> Polyglactin 910 sa Triklosanom,  upredeni,  sintetski,  resorptivni konac sa omotačem                      debljina 1                                                              dužina 70 cm i više                                                  igla 30 mm+/-2 mm                                                  Okrugla,  1/2 kruga</t>
  </si>
  <si>
    <t xml:space="preserve"> Polyglactin 910 sa Triklosanom,  upredeni,  sintetski,  resorptivni konac sa omotačem                        debljina 0                                                          dužina 70 cm i više                                                 igla 50 mm+/-3 mm                                         Okrugla,  1/2 kruga</t>
  </si>
  <si>
    <t xml:space="preserve"> Polyglactin 910 sa Triklosanom,  upredeni,  sintetski,  resorptivni konac sa omotačem                       debljina 0                                                              dužina 70 cm i više                                                   igla 35 mm+/-2 mm                                              Okrugla,  1/2 kruga</t>
  </si>
  <si>
    <t xml:space="preserve"> Polyglactin 910 sa Triklosanom upredeni,  sintetski,  resorptivni konac sa omotačem                         debljina 0                                                            dužina 70 cm i više                                                 igla 31 mm+/-1 mm                                                 Okrugla,  1/2 kruga</t>
  </si>
  <si>
    <t xml:space="preserve"> Polyglactin 910 sa Triklosanom,  upredeni,  sintetski,  resorptivni konac sa omotačem                        debljina 2/0                                                             dužina 70 cm i više                                                   igla 40 mm+/-2 mm                                           Okrugla,  1/2 kruga</t>
  </si>
  <si>
    <t xml:space="preserve"> Polyglactin 910 sa Triklosanom,  upredeni,  sintetski,  resorptivni konac sa omotačem                          debljina 2/0                                                            dužina 70 cm i više                                                igla 35 mm+/-1 mm                                                 Okrugla,  1/2 kruga</t>
  </si>
  <si>
    <t xml:space="preserve"> Polyglactin 910 sa Triklosanom,  upredeni,  sintetski,  resorptivni konac sa omotačem                          debljina 2/0                                                            dužina 90 cm i više                                              igla 30 mm+/-2 mm                                            Okrugla,  1/2 kruga</t>
  </si>
  <si>
    <t xml:space="preserve"> Polyglactin 910 sa Triklosanom,  upredeni,  sintetski,  resorptivni konac sa omotačem                     debljina 2/0                                                           dužina 70 cm i više                                                igla 30 mm+/-2 mm                                       Okrugla,  1/2 kruga</t>
  </si>
  <si>
    <t xml:space="preserve"> Polyglactin 910 sa Triklosanom,  upredeni,  sintetski,  resorptivni konac sa omotačem                      debljina 2/0                                                           dužina 70 cm i više                                                    igla 26 mm+/-1 mm                                                  Okrugla,  1/2 kruga</t>
  </si>
  <si>
    <t xml:space="preserve"> Polyglactin 910 sa Triklosanom,  upredeni,  sintetski,  resorptivni konac sa omotačem                           debljina 3/0                                                               dužina 70 cm i više                                                     igla 30 mm+/-2 mm                                                  Okrugla,  1/2 kruga</t>
  </si>
  <si>
    <t>Polydioxanone,  monofilament,  sintetski,  spororesorptivni konac                                     debljina 4/0                                                            duzina 70 cm i više                                                 igla 26 mm+/-2 mm                                             Okrugla,  1/2 kruga</t>
  </si>
  <si>
    <t xml:space="preserve">Polydioxanone,  monofilament,  sintetski,  spororesorptivni konac                                  debljina 5/0    dužina 45 cm i više   igla 13 mm+/-1 mm                                                 Okrugla,  1/2 kruga </t>
  </si>
  <si>
    <t>Polydioxanone,  monofilament,  sintetski,  spororesorptivni konac                                 debljina 5/0     dužina 70 cm i više    igla 13 mm+/-1 mm                                                 Okrugla,  1/2 kruga, broj igala 2</t>
  </si>
  <si>
    <t>Polydioxanone,  monofilament,  sintetski,  spororesorptivni konac                                   debljina 6/0  duzina 70 cm i više    igla 13 mm+/-1 mm                                                   Okrugla,  1/2 kruga, broj igala 2</t>
  </si>
  <si>
    <t xml:space="preserve"> Partija 5: Glycomer 631, monofilamentni, sintetski, resorptivni  konac.</t>
  </si>
  <si>
    <t xml:space="preserve">Glycomer 631,  monofilamentni,  sintetički resorptivni konac    debljina 1  dužina 90 cm i više               igla 48 mm+/-2 mm         Okrugla,  1/2 kruga </t>
  </si>
  <si>
    <t xml:space="preserve">Glycomer 631,  monofilamentni,  sintetički resorptivni konac   debljina 1  dužina 75 cm i više                                                igla 37 mm+/-2 mm                                         Okrugla,  1/2 kruga </t>
  </si>
  <si>
    <t xml:space="preserve">Glycomer 631,  monofilamentni,  sintetički resorptivni konac  debljin  0 dužina 90 cm i više  igla 40 mm+/-2 mm    Okrugla,  1/2 kruga </t>
  </si>
  <si>
    <t xml:space="preserve">Glycomer 631,  monofilamentni,  sintetički resorptivni konac   debljin  0   dužina 90 cm i više   igla 30 mm+/-2 mm                                         Okrugla,  1/2 kruga </t>
  </si>
  <si>
    <r>
      <t xml:space="preserve">Svila, upreden, prirodni, neresorptivni konac,  presvučen silikonom/voskom                         debljina 0  dužina 45 cm                                                           Ligatura      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6-10 ligatura u kesici </t>
    </r>
  </si>
  <si>
    <r>
      <t>Svila, upreden, prirodni, neresorptivn konaci,  presvučen silikonom/voskom                                debljina 2/0  dužina 45 cm                                                              Ligatura          6-10 ligatura u kesici</t>
    </r>
    <r>
      <rPr>
        <sz val="12"/>
        <color indexed="10"/>
        <rFont val="Times New Roman"/>
        <family val="1"/>
      </rPr>
      <t xml:space="preserve"> </t>
    </r>
  </si>
  <si>
    <r>
      <t xml:space="preserve">Svila, upreden, prirodni, neresorptivni konac,  presvučen silikonom/voskom    debljina 3/0    dužina 45 cm     Ligatura  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6-10 ligatura u kesici </t>
    </r>
  </si>
  <si>
    <r>
      <t xml:space="preserve">Svila, upreden, prirodni, neresorptivni konac, presvučen silikonom/voskom          debljina 4/0   dužina 75 cm                                                                Ligatura       </t>
    </r>
    <r>
      <rPr>
        <sz val="12"/>
        <color indexed="10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10-16 ligatura u kesici </t>
    </r>
  </si>
  <si>
    <r>
      <t xml:space="preserve"> Lactomer 9-1,  upredeni,  sintetski,  resorptivni konac sa omotačem                                           debljina 2                                                                   dužina 90 cm i više                                                igla 48 mm+/-3 mm 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Okrugla,  1/2 kruga </t>
    </r>
  </si>
  <si>
    <r>
      <t xml:space="preserve"> Lactomer 9-1,  upredeni,  sintetski,  resorptivni konac sa omotačem                                           debljina 2                                                                   dužina 90 cm i više                                                igla 37 mm+/-2 mm 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Okrugla,  1/2 kruga </t>
    </r>
  </si>
  <si>
    <t>Polyglicolic acid (PGA),  upredeni,  sintetski,  resorptivni konac sa omotačem                              -debljina 2                                                                dužina 90 cm i više                                                     igla 65 mm+/-5 mm                                                 Okrugla,  1/2 kruga</t>
  </si>
  <si>
    <t>180.00</t>
  </si>
  <si>
    <t>Polyglicolic acid (PGA),  upredeni,  sintetski,  resorptivni konac sa omotačem                         debljina 1                                                                     dužina 70 cm i više                                                      igla 65 mm+/-5 mm                                                 Okrugla,  1/2 kruga</t>
  </si>
  <si>
    <t>Polyglicolic acid (PGA),  upredeni,  sintetski,  resorptivni konac sa omotačem                         debljina 1                                                                   dužina 90 cm i više                                                       igla 40 mm+/-2 mm                                                Trobrida,  3/8 kruga</t>
  </si>
  <si>
    <t>Polyglicolic acid (PGA),  upredeni,  sintetski,  resorptivni konac sa omotačem                          debljina 1                                                                     dužina 90 cm i više                                                     igla 48 mm+/-2 mm                                          Okrugla,  1/2 kruga</t>
  </si>
  <si>
    <t>Polyglicolic acid (PGA),  upredeni,  sintetski,  resorptivni konac sa omotačem                            debljina 1                                                                dužina 70 cm i više                                                igla 40 mm+/-3 mm                                              Okrugla,  1/2 kruga</t>
  </si>
  <si>
    <t>Polyglicolic acid (PGA),  upredeni,  sintetski,  resorptivni konac sa omotačem                            debljina 1                                                                dužina 90 cm i više                                                igla 40 mm+/-3 mm                                              Okrugla,  1/2 kruga</t>
  </si>
  <si>
    <t>Polyglicolic acid (PGA),  upredeni,  sintetski,  resorptivni konac sa omotačem                         debljina 1                                                                 dužin 70 cm i više                                                 igla 30 mm+/-2 mm                                                 Okrugla,  1/2 kruga</t>
  </si>
  <si>
    <t>Polyglicolic acid (PGA),  upredeni,  sintetski,  resorptivni konac sa omotačem                        debljina 0                                                                   dužina 90 cm i više                                                   igla 40 mm+/-2 mm                                          Okrugla,  1/2 kruga</t>
  </si>
  <si>
    <t>Polyglicolic acid (PGA),  upredeni,  sintetski,  resorptivni konac sa omotačem                            debljina 0                                                              dužina 70 cm i više                                                   igla 40 mm+/-3 mm                                               Okrugla,  1/2 kruga</t>
  </si>
  <si>
    <t>Polyglicolic acid (PGA),  upredeni,  sintetski,  resorptivni konac sa omotačem                            debljina 0                                                                dužina 70 cm i više                                                   igla 30 mm+/-2 mm                                               Okrugla,  1/2 kruga</t>
  </si>
  <si>
    <t>Polyglicolic acid (PGA),  upredeni,  sintetski,  resorptivni konac sa omotačem                            debljina 0                                                                dužina 90 cm i više                                                   igla 35 mm+/-1 mm                                               Okrugla,  1/2 kruga</t>
  </si>
  <si>
    <t>Polyglicolic acid (PGA),  upredeni,  sintetski,  resorptivni konac sa omotačem                         debljina 2/0                                                            dužina 70 cm i više                                                      igla 40 mm+/-3 mm                                                Trobrida,  3/8 kruga</t>
  </si>
  <si>
    <t>Polyglicolic acid (PGA),  upredeni,  sintetski,  resorptivni konac sa omotačem                         debljina 2/0                                                           dužina 70 cm i više                                                   igla 30 mm+/-2 mm                                             Trobrida,  3/8 kruga</t>
  </si>
  <si>
    <t>Polyglicolic acid (PGA),  upredeni,  sintetski,  resorptivni konac sa omotačem                        debljina 2/0                                                          dužina 70 cm i više                                                   igla 25 mm+/-2 mm                                           Trobrida,  3/8 kruga</t>
  </si>
  <si>
    <t>Polyglicolic acid (PGA),  upredeni,  sintetski,  resorptivni konac sa omotačem                         debljina 2/0                                                                  dužina 70 cm i više                                                      igla 50 mm+/-2 mm                                           Okrugla,  1/2 kruga</t>
  </si>
  <si>
    <t>Polyglicolic acid (PGA),  upredeni,  sintetski,  resorptivni konac sa omotačem                         debljina 2/0                                                            dužina 70 cm i više                                                   igla 40 mm+/-2 mm                                              Okrugla,  1/2 kruga</t>
  </si>
  <si>
    <t>Polyglicolic acid (PGA),  upredeni,  sintetski,  resorptivni konac sa omotačem                         debljina 2/0                                                        dužina 70 cm i više                                                  igla 35 mm+/-2 mm                                            Okrugla,  1/2 kruga</t>
  </si>
  <si>
    <t>Polyglicolic acid (PGA),  upredeni,  sintetski,  resorptivni konac sa omotačem                         debljina 2/0                                                         dužina 70 cm i više                                                  igla 30 mm+/-2 mm                                             Okrugla,  1/2 kruga</t>
  </si>
  <si>
    <t>Polyglicolic acid (PGA),  upredeni,  sintetski,  resorptivni konac sa omotačem                         debljina 2/0                                                               dužina 70 cm i više                                                igla 26 mm+/-1 mm                                            Okrugla,  1/2 kruga</t>
  </si>
  <si>
    <t>Polyglicolic acid (PGA),  upredeni,  sintetski,  resorptivni konac sa omotačem                         debljina 3/0                                                          dužina 70 cm i više                                                 igla 30 mm+/-2 mm                                             Trobrida,  3/8 kruga</t>
  </si>
  <si>
    <t xml:space="preserve">Svila, upreden, prirodni, neresorptivni konac,  presvučen silikonom/voskom                              debljina 2/0                                                           dužina 70 cm i više                                                  igla 26 mm+/-2 mm  Trobrida/Okrugla cutting,1/2 kruga          </t>
  </si>
  <si>
    <t xml:space="preserve">Svila, upreden, prirodni, neresorptivni konac,  presvučen silikonom/voskom                               debljina 2/0                                                           dužina 70 cm i više                                                     igla 30 mm+/-2 mm                                               Trobrida/Okrugla cutting,  3/8 kruga          </t>
  </si>
  <si>
    <t>Polypropilen,  monofilamentni,  sintetski,  neresorptivni konac                                              debljina 5/0                                                             dužina 75 cm i više                                                  igla 13 mm+/-0, 5 mm                                       Okrugla, KL/Tapercut,  3/8 kruga, broj igala 2  Wolfram-Renium</t>
  </si>
  <si>
    <t>Polypropilen,  monofilamentni,  sintetski,  neresorptivni konac                                              debljina 5/0                                                             dužina 75 cm i više                                                  igla 13 mm+/-0, 5 mm                                       Okrugla, KL/Tapercut,  3/8 kruga, broj igala 2</t>
  </si>
  <si>
    <t>Polypropilen,  monofilamentni,  sintetski,  neresorptivni konac                                            debljina 5/0                                                        dužina 75 cm i više                                                igla 13 mm+/-0, 5 mm                                     Oktugla,  1/2 kruga, broj igala 2      Wolfram-Renium</t>
  </si>
  <si>
    <t xml:space="preserve">Polypropilen,  monofilamentni,  sintetski,  neresorptivni konac                                            debljina 5/0                                                        dužina 75 cm i više                                                igla 13 mm+/-0, 5 mm                                     Oktugla,  1/2 kruga, broj igala 2                 </t>
  </si>
  <si>
    <t>UKUPNO:</t>
  </si>
  <si>
    <t xml:space="preserve">Polypropilen,  monofilamentni,  sintetski,  neresorptivni konac                                              debljina 4/0                                                             dužina 90 cm i više                                                  igla 20 mm+/-1 mm                                       Okrugla, KL/Tapercut,  1/2 kruga, broj igala 2 </t>
  </si>
  <si>
    <t xml:space="preserve">Polypropilen,  monofilamentni,  sintetski,  neresorptivni konac                                              debljina 4/0                                                             dužina 90 cm i više                                                  igla 17 mm+/-1 mm                                       Okrugla,  1/2 kruga, broj igala 2 </t>
  </si>
  <si>
    <t xml:space="preserve">Procenjena jedin. vrednost bez PDV-a </t>
  </si>
  <si>
    <t>Partija 1: Svila, upreden, prirodni, neresorptivni konac,  presvučen silikonom/voskom.</t>
  </si>
  <si>
    <t xml:space="preserve">Svila, upreden, prirodni, neresorptivni konac,  presvučen silikonom/voskom  debljina 1   dužina 150 cm  Ligatura , 1 ligatura u kesici         </t>
  </si>
  <si>
    <t>kom.</t>
  </si>
  <si>
    <t xml:space="preserve">Svila, upredeni, prirodni, neresorptivni konac, presvučen silikonom/voskom    debljina 1   dužina 75 cm     Ligatura   10-16 ligatura u kesici </t>
  </si>
  <si>
    <t xml:space="preserve">Svila, upreden, prirodni, neresorptivni konac,  presvučen silikonom/voskom     debljina 0   dužina 75 cm     Ligatura   10-16 ligatura u kesici </t>
  </si>
  <si>
    <t xml:space="preserve">Svila, upreden, prirodni, neresorptivni konac,  presvučen silikonom/voskom                                debljina 2/0 dužina 75 cm                                                           Ligatura   10-16 ligatura u kesici </t>
  </si>
  <si>
    <t xml:space="preserve">Svila, upreden, prirodni, neresorptivni konac,  presvučen silikonom/voskom                                debljina 3/0  dužina 75 cm                                                            Ligatura   10-16 ligatura u kesici </t>
  </si>
  <si>
    <t xml:space="preserve">Svila, upreden, prirodni, neresorptivni konac,  presvučen silikonom/voskom                          debljina 2  dužina 70 cm i više                                                 igla 40 mm+/-3 mm  Okrugla,  1/2 kruga   </t>
  </si>
  <si>
    <t xml:space="preserve">Svila, upreden, prirodni, neresorptivni konac,  presvučen silikonom/voskom                                 debljina 1   dužina 70 cm i više            igla 30 mm+/-2 mm        Okrugla,  1/2 kruga                     </t>
  </si>
  <si>
    <t xml:space="preserve">Svila, upreden, prirodni, neresorptivni konac,  presvučen silikonom/voskom                             debljina 1   dužina 70 cm i više           igla 35 mm+/-2 mm                                                  Okrugla, 1/2 kruga         </t>
  </si>
  <si>
    <t xml:space="preserve">Svila, upreden, prirodni, neresorptivni konac,  presvučen silikonom/voskom                                debljina 1        dužina 70cm i više             igla 40 mm+/-2 mm  Okrugla,  1/2 kruga         </t>
  </si>
  <si>
    <t xml:space="preserve">Svila, upreden, prirodni, neresorptivni konac,  presvučen silikonom/voskom                                 debljina 0  dužina 70 cm i više                                               igla 37 mm+/-2 mm       Okrugla,  1/2 kruga          </t>
  </si>
  <si>
    <t xml:space="preserve">Svila, upreden, prirodni, neresorptivni konac,  presvučen silikonom/voskom                                debljina 0   dužina 70 cm i više         igla 30 mm+/-2 mm                                                  Okrugla,  1/2 kruga          </t>
  </si>
  <si>
    <t xml:space="preserve">Svila, upreden, prirodni, neresorptivni konac,  presvučen silikonom/voskom                              debljina 0  dužina 70 cm i više                                                 igla 26 mm+/-1 mm                                              Okrugla,  1/2 kruga          </t>
  </si>
  <si>
    <t xml:space="preserve">Svila, upreden, prirodni, neresorptivni konac,  presvučen silikonom/voskom                              debljina 0   dužina 70 cm i više       igla 42 mm+/-3 mm                                                  Trobrida/Okrugla reverce cutting,  3/8 kruga          </t>
  </si>
  <si>
    <t xml:space="preserve">Svila, upreden, prirodni, neresorptivni konac,  presvučen silikonom/voskom                               debljina 2/0    dužina 70 cm i više     igla20 mm+/-2 mm                                                 Okrugla,  1/2 kruga          </t>
  </si>
  <si>
    <t xml:space="preserve">Svila, upreden, prirodni, neresorptivni konac,  presvučen silikonom/voskom                              debljina 2/0   dužina 70 cm i više   igla 26 mm+/-2 mm                                                Okrugla,  1/2 kruga          </t>
  </si>
  <si>
    <t xml:space="preserve">Svila, upreden, prirodni, neresorptivni konac,  presvučen silikonom/voskom                               debljina 2/0  dužina 70 cm i više   igla 32 mm+/-2 mm                                       Okrugla,  1/2 kruga          </t>
  </si>
  <si>
    <t xml:space="preserve">Svila, upreden, prirodni, neresorptivni konac,  presvučen silikonom/voskom                                debljina 2/0  dužina 70 cm i više  igla 37 mm+/-2 mm                                                       Okrugla,  1/2 kruga          </t>
  </si>
  <si>
    <t xml:space="preserve">Svila, upreden, prirodni, neresorptivni konac,  presvučen silikonom/voskom                               debljina 2/0   dužina 70 cm i više   igla 39 mm+/-3 mm                                           Trobrida/ Okrugla cutting,  3/8 kruga          </t>
  </si>
  <si>
    <t xml:space="preserve">Svila, upreden, prirodni, neresorptivni konac,  presvučen silikonom/voskom                               debljina 2/0 dužina 70 cm i više         igla 26 mm+/-2 mm                                           Trobrida,  1/2 kruga          </t>
  </si>
  <si>
    <t xml:space="preserve">Svila, upreden, prirodni, neresorptivni konac,  presvučen silikonom/voskom                               debljina 3/0     dužina 70 cm i više     igla 17 mm+/-2 mm                                                     Okrugla,  1/2 kruga          </t>
  </si>
  <si>
    <t xml:space="preserve">Svila, upreden, prirodni, neresorptivni konac,  presvučen silikonom/voskom                               debljina 3/0       dužina 70 cm i više   igla 24 mm+/-2 mm                                                  Trobrida/Okrugla cutting,  3/8 kruga          </t>
  </si>
  <si>
    <t xml:space="preserve">Svila, upreden, prirodni, neresorptivni konac,  presvučen silikonom/voskom                                 debljina 3/0  dužina 70 cm i više   igla 26 mm+/-2 mm                                                 Okrugla,  1/2 kruga          </t>
  </si>
  <si>
    <t xml:space="preserve">Svila, upreden, prirodni, neresorptivni konac,  presvučen silikonom/voskom                     debljina 3/0 dužina 70 cm i više    igla 35 mm+/-2 mm                                            Trobrida/Okrugla cuttinc,  3/8 kruga          </t>
  </si>
  <si>
    <t xml:space="preserve">Svila, upreden, prirodni, neresorptivni konac,  presvučen silikonom/voskom                              debljina 4/0                                                             dužina 70 cm i više                                                   igla 20 mm+/-1 mm                                                  Okrugla,  1/2 kruga          </t>
  </si>
  <si>
    <t xml:space="preserve">Svila, upreden, prirodni, neresorptivni konac,  presvučen silikonom/voskom                               debljina 4/0 dužina 70 cm i više   igla 26 mm+/-2 mm                                                 Okrugla,  1/2 kruga          </t>
  </si>
  <si>
    <t xml:space="preserve">Svila, upreden, prirodni, neresorptivni konac,  presvučen silikonom/voskom                             debljina 4/0    dužina 70 cm i više  igla 16 mm+/-1mm                                                 Trobrida/Okrugla cutting,  3/8 kruga          </t>
  </si>
  <si>
    <t xml:space="preserve"> Polyglactin 910,  upredeni,  sintetski,  brzo resorptivni konac sa omotačem                 debljina 3/0                                                             dužina 70 cm i više                                                   igla 16 mm+/-1mm                                           Тrobrida, 3/8 kruga</t>
  </si>
  <si>
    <t>Polyglactin 910 sa hlorheksidinom, upredeni, sintetski, resorptivni konac sa omotačem, debljina 2, dužina 70cm i više, igla 45 mm±2mm, Okrugla, 1/2 kruga</t>
  </si>
  <si>
    <t>Polyglactin 910 sa hlorheksidinom, upredeni, sintetski, resorptivni konac sa omotačem, debljina 1, dužina 70cm i više, igla 35 mm±2mm, Okrugla, 1/2 kruga</t>
  </si>
  <si>
    <t>Polyglactin 910 sa hlorheksidinom, upredeni, sintetski, resorptivni konac sa omotačem, debljina 0, dužina 70cm i više, igla 31 mm±1mm, Okrugla, 1/2 kruga</t>
  </si>
  <si>
    <t>Polyglactin 910 sa hlorheksidinom, upredeni, sintetski, resorptivni konac sa omotačem, debljina 2/0, dužina 70cm i više, igla 35 mm±1mm, Okrugla, 1/2 kruga</t>
  </si>
  <si>
    <t>Polyglactin 910 sa hlorheksidinom, upredeni, sintetski, resorptivni konac sa omotačem, debljina 2/0, dužina 70cm i više, igla 30 mm±2mm, Okrugla, 1/2 kruga</t>
  </si>
  <si>
    <t>Polyglactin 910 sa hlorheksidinom, upredeni, sintetski, resorptivni konac sa omotačem, debljina 3/0, dužina 70cm i više, igla 30 mm±2mm, Okrugla, 1/2 kruga</t>
  </si>
  <si>
    <t>Polyglactin 910 sa hlorheksidinom, upredeni, sintetski, resorptivni konac sa omotačem, debljina 3/0, dužina 70cm i više, igla 26 mm±1mm, Okrugla, 1/2 kruga</t>
  </si>
  <si>
    <t>Sterilno sredstvo za zastitu operativnog polja i mesta extrakcije, sa dostupnim veličinama od 5-9cm sa mogućnošću korišćenja sa prstenom koji formira kružni oblik retraktora</t>
  </si>
  <si>
    <t>Sterilno sredstvo za zastitu operativnog polja i mesta extrakcije, sa dostupnim veličinama od 9-14cm sa mogućnošću korišćenja sa prstenom koji formira kružni oblik retraktora</t>
  </si>
  <si>
    <t>Endoskopski stapler,  instrument,  dužine šipke 34cm+,  sa nožem,  sa prirodnom artikulacijom,  veličine 45mm</t>
  </si>
  <si>
    <t>Endoskopski stapler,  instrument,  dužine šipke 44cm+,  sa nožem,  sa prirodnom artikulacijom,  veličine 60mm</t>
  </si>
  <si>
    <t>Punjenje sa zupcima za pridržavanje tkiva za endoskopski linearni stapler, sa prirodnom artikulacijom, sa nožem, za jednokratnu upotrebu-45mm, dužine klamfi 2,6mm, sa 6 redova klamfi.</t>
  </si>
  <si>
    <t>Linearni stapler sa nožem i cam mehanizmom za jednokratnu upotrebu,  100mm/4, 8mm</t>
  </si>
  <si>
    <t>Hernia stapler 5mm sa 30 i vise  titanijumskih, spiralnih klamfi</t>
  </si>
  <si>
    <t>Automatski klipser sa 20 i vise titanijumskih klipseva veličine M/L,  za jednokratnu uputrebu, promera 10mm, sa mogućnošću okidanja jednopotezno ili dvopotezno,  za laparoskopsku hirurgiju</t>
  </si>
  <si>
    <t>Automatski klipser sa 15 i više titanijumskih klipseva veličine L,  za jednokratnu uputrebu, promera 10mm, sa mogućnošću okidanja jednopotezno ili dvopotezno, za laparoskopsku hirurgiju</t>
  </si>
  <si>
    <t>Kesica za uzorke, promera 10mm, sa uvodinkom i uckurom za zatvaranje kesice, dimenzije kesice 13x18cm, kapaciteta minimum 320ml.</t>
  </si>
  <si>
    <t>Kesica za uzorke, promera 10mm, sa automatskim otvaranjem I zatvaranjem kesice, dimenzije kesice 13x18cm, kapaciteta minimum 320ml.</t>
  </si>
  <si>
    <t>Kesica za uzorke, promera 12mm, sa automatskim otvaranjem I zatvaranjem kesice, dimenzije kesice 15x24cm, kapaciteta minimum  1200ml.</t>
  </si>
  <si>
    <t xml:space="preserve">Glycomer 631,  monofilamentni,  sintetički resorptivni  konac                                         debljina 2/0                                                      dužina 75 cm i više                                                 igla 26 mm+/-2 mm                                                 Okrugla,  1/2 kruga  </t>
  </si>
  <si>
    <t xml:space="preserve">Glycomer 631,  monofilamentni,  sintetički resorptivni  konac                                         debljina 2/0                                                      dužina 75 cm i više                                                 igla 30 mm+/-2 mm                                                 Okrugla,  1/2 kruga  </t>
  </si>
  <si>
    <t xml:space="preserve">Glycomer 631,  monofilamentni,  sintetički resorptivni  konac                                         debljina 2/0                                                      dužina 75 cm i više                                                 igla 37 mm+/-2 mm                                                 Okrugla,  1/2 kruga  </t>
  </si>
  <si>
    <t xml:space="preserve">Glycomer 631,  monofilamentni,  sintetički resorptivni konac                                              debljina 3/0                                                             dužina 75 cm i više                                               igla 22 mm+/-2mm                                                 Okrugla,  1/2 kruga     </t>
  </si>
  <si>
    <t xml:space="preserve">Glycomer 631,  monofilamentni,  sintetički resorptivni konac                                              debljina 3/0                                                             dužina 75 cm i više                                               igla 26 mm+/-2mm                                                 Okrugla,  1/2 kruga     </t>
  </si>
  <si>
    <t xml:space="preserve">Glycomer 631,  monofilamentni,  sintetički resorptivni konac                                              debljina 3/0                                                             dužina 75 cm i više                                               igla 17 mm+/-1mm                                                 Okrugla,  1/2 kruga     </t>
  </si>
  <si>
    <t>Polypropylene sa Polyethilene monofilamentni, sintetski, neresorptivni konac                                                  debljina 5/0    dužina 75cm i više  igla 13mm+/-0,5mm      Okrugla 3/8, broj igala 2</t>
  </si>
  <si>
    <t>Polypropylene sa Polyethilene monofilamentni, sintetski, neresorptivni konac                                                  debljina 6/0      dužina 90cm i više     igla 10mm+/-0,5mm                                   Okrugla 3/8, broj igala 2</t>
  </si>
  <si>
    <t>Polypropylene sa Polyethilene monofilamentni, sintetski, neresorptivni konac                                             debljina 6/0   dužina 75cm i više     igla 13mm+/-0,5mm                                    Okrugla 3/8, broj igala 2</t>
  </si>
  <si>
    <t>Polyamide,  monofilament,  sintetski,  neresorptivni     konac     debljina 10/0                                                          dužina 30 cm i više                                                 igla 6 mm+/-0.5 mm                                                Spatula,  3/8 kruga, broj igala 2</t>
  </si>
  <si>
    <t>Polyamide,  monofilament,  sintetski,  neresorptivni    konac                                    debljina 10/0                                                          dužina 30 cm i više                                                igla 6 mm+/-0.5 mm                                                 Spatula,  1/2 kruga</t>
  </si>
  <si>
    <t xml:space="preserve"> Partija 3: Polypropilen, monofilamentni, sintetski, neresorptivni  konac.</t>
  </si>
  <si>
    <t>Polypropilen,  monofilament,  sintetski,  neresorptivni    konac debljina 1                                                            dužina 90 cm i više                                               igla 40 mm+/-3 mm                                                Okrugla,  1/2 kruga</t>
  </si>
  <si>
    <t>Polypropilen,  monofilament,  sintetski,  neresorptivni   konac   debljina 1                                                             dužina 70 cm i više                                                igla 35 mm+/-2 mm                                               Okrugla,  1/2 kruga</t>
  </si>
  <si>
    <t>Polypropilen,  monofilament,  sintetski,  neresorptivni    konac debljina 1                                                                 dužina 70 cm i više                                                    igla 30 mm+/-2 mm                                                 Okrugla,  1/2 kruga</t>
  </si>
  <si>
    <t>Polypropilen,  monofilament,  sintetski,  neresorptivni      konac     debljina 1                                                                   dužina 70 cm i više                                                   igla 25 mm+/-2 mm                                                Okrugla,  1/2 kruga</t>
  </si>
  <si>
    <t xml:space="preserve">Polypropilen,  monofilament,  sintetski,  neresorptivni    konac debljina 0                                                               dužina 70 cm i više                                               igla 40 mm+/-3 mm                                                Okrugla,  1/2 kruga </t>
  </si>
  <si>
    <t>Polypropilen,  monofilamentni,  sintetski,  neresorptivni konac                                             debljina 0                                                                  dužina 75 cm i više                                                 igla 36 mm+/-2 mm                                                      Trobrida,  3/8 kruga</t>
  </si>
  <si>
    <t>Polypropilen,  monofilament,  sintetski,  neresorptivni    konac    debljina 0                                                            dužina 70 cm i više                                                    igla 35 mm+/-3 mm                                                   Okrugla,  1/2 kruga</t>
  </si>
  <si>
    <t>Polypropilen,  monofilament,  sintetski,  neresorptivni      konac    debljina 0                                                          dužina 70 cm i više                                                   igla 30 mm+/-2 mm                                                Okrugla,  1/2 kruga</t>
  </si>
  <si>
    <t xml:space="preserve"> Partija 4: Polydioxanone, monofilamentni, sintetski, spororesorptivni  konac. Tenzioni profil nakon 2 nedelje min. 75%, nakon 4 nedelje min 65%, nakon 8 nedelja min 40%</t>
  </si>
  <si>
    <t xml:space="preserve"> Partija 8: PGLA, upredeni, sintetski, resorptivni  konac sa omotačem (Polyglycolide co L-lactide/ Ca stearat). Tenzioni profil: nakon 4 nedelje min 25%, kompletna resorpcija do maks 70 dana.</t>
  </si>
  <si>
    <t xml:space="preserve"> Partija 11 : Polyglycolic acid (PGA), upredeni, sintetski, resorptivni  konac sa omotačem (Caprolactone/Ca stearat). Tenzioni profil nakon 2 nedelje min 70%, nakon 3 nedelje min. 50%.</t>
  </si>
  <si>
    <t xml:space="preserve"> Partija 21: Polyester, upredeni, neresorptivni konac, presvučen teflonom za kardiohirurgiju – kaniliranje aorte i desne pretkomore, implantaciju valvularnih proteza </t>
  </si>
  <si>
    <t>Partija 22: Polyamide/polypropylene monofilament za kardiohirurgiju</t>
  </si>
  <si>
    <t xml:space="preserve"> Partija 23: Polytetrafluoroethilen (PTFE), monofilamentni, sintetski, neresorptivni konac za kardiohirurgiju.</t>
  </si>
  <si>
    <t xml:space="preserve"> Partija 24: Hirurška žica za fiksaciju sternuma za kardiohirurgiju.</t>
  </si>
  <si>
    <t xml:space="preserve"> Partija 25 : Set za sprečavanje rupture rane.</t>
  </si>
  <si>
    <t xml:space="preserve">Partija 26 Stapler za kožu </t>
  </si>
  <si>
    <t xml:space="preserve"> Partija 27: Klips titanijumski, pojedinačni.</t>
  </si>
  <si>
    <t xml:space="preserve"> Partija 28: Automatski klips aplikator za otvorenu hirurgiju.</t>
  </si>
  <si>
    <t>Partija 29: Sterilne Kesice za ekstirpaciju  uzorka tkiva za potrebe grudne i opšte hirurgije</t>
  </si>
  <si>
    <t>Partija 30: Sterilno sredstvo za zastitu operativnog polja za potrebe grudne hirurgije</t>
  </si>
  <si>
    <t>Partija 31: Sredstvo protiv magljenja kamera  za potrebe grudne i opšte hirurgije</t>
  </si>
  <si>
    <t>Partija 32. Sredstvo za zaštitu operativnog polja i mesta ekstrakcije za potrebe opšte hirurgije</t>
  </si>
  <si>
    <t>Partija 34: Cirkularni stapler, zakrivljeni sa klamfama dužine 5,5mm+, sa mogućmošću podešavanja visine zatvorene klamfe za potrebe opšte hirurgije</t>
  </si>
  <si>
    <t>Partija 35: Zakrivljeni linearni stapler sa nožem veličine 40mm,  veličina klamfi 4, 7mm+  za potrebe opšte hirurgije</t>
  </si>
  <si>
    <t xml:space="preserve">Partija 36: Endoskopski stapler instrument sa nožem, sa prirodnom artikulacijom za potrebe opšte i grudne hirurgije </t>
  </si>
  <si>
    <t>Partija 37: Instrument za šivenje, stapler, univerzalni za različide dužine klamfi  za potrebe opšte i grudne  hirurgije</t>
  </si>
  <si>
    <t>Partija 38. Hernia stapler sa titanijumskim spiralnim klamfama  za potrebe opšte hirurgije</t>
  </si>
  <si>
    <t>Partija 39: Automatski klipser sa titanijumskim klipsevima za potrebe opšte hirurgije</t>
  </si>
  <si>
    <t>Partija 40: Trokar set, jednokratni  za potrebe opšte hirurgije</t>
  </si>
  <si>
    <t>Partija 41: Poluautomatski klipsaplikator sa šaržerom sa titanijumskim klipsevima  za potrebe opšte hirurgije</t>
  </si>
  <si>
    <t>Partija 42: Set za operaciju hemoroida THD metodom.</t>
  </si>
  <si>
    <t>Partija 43: Polyglactin 910 sa hlorheksidinom, upredeni, sintetski, resorptivni konac sa omotačem</t>
  </si>
  <si>
    <t>Partija 44 - Mrežica, hirurška, Polypropilen</t>
  </si>
  <si>
    <t>Partija 45 - Stapler endo GIA, univerzalni instrument za punjače veličine 30mm, 45mm i 60mm i punjači</t>
  </si>
  <si>
    <t>Partija 46 - Opturator sa redukcijom</t>
  </si>
  <si>
    <t>Partija 47 - Dvokomponentna hirurška mrežica Polyester / Kolagen, za laparoskopsku hirurgiju</t>
  </si>
  <si>
    <t>Trokar set,  jednokratni sa providnom stabilizirajućom kanilom,  bez sečiva,  sa univerzalnom  neodvojivom redukcijom ili sa odvojivom redukcijom bez potrebe mehanickog odvajanja prilikom otvaranja tokom operacije, 12mm/100-110 mm</t>
  </si>
  <si>
    <t>Trokar set,  jednokratni sa providnom stabilizirajućom kanilom,  bez sečiva, 5mm/100-110 mm</t>
  </si>
  <si>
    <t>Trokar set,  jednokratni sa providnom stabilizirajućom kanilom,  bez sečiva, 5mm/70 - 80mm</t>
  </si>
  <si>
    <t xml:space="preserve"> Trokar set,  jednokratni sa providnom stabilizirajućom kanilom,  bez sečiva,  sa univerzalnom  neodvojivom redukcijom ili sa odvojivom redukcijom bez potrebe mehanickog odvajanja prilikom otvaranja tokom operacije, 11mm/100-110 mm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</si>
  <si>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</si>
  <si>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</si>
  <si>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</si>
  <si>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</si>
  <si>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</si>
  <si>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</si>
  <si>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>Редни број</t>
  </si>
  <si>
    <t>Назив и опис средства</t>
  </si>
  <si>
    <t>Јединица мере</t>
  </si>
  <si>
    <t>Укупно</t>
  </si>
  <si>
    <t>Partija 33: Cirkularni stapler sa samoobarajućom glavom i rektangularnim klamfamana na poprečnom preseku,  zakrivljeni  za potrebe opšte hirurgije</t>
  </si>
  <si>
    <t xml:space="preserve">polyamide/polypropilene  monofilament- 5-0 - dužina 80cm,  igla 20 mm +/-1 mm, okrugla-taper   3/8 kruga, - broj igala 2. </t>
  </si>
  <si>
    <t xml:space="preserve">poliamide/polypropilene  monofilament- 4-0 - dužina 80cm,  igla 20 mm +/-1 mm, okrugla-taper   3/8 kruga, - broj igala 2. </t>
  </si>
  <si>
    <t>Sterilno sredstvo za zastitu operativnog polja i mesta extrakcije, velicine incizije 2-4cm, u pakovanju sa dodatnim prstenom koji pravi kruzni oblik retraktora.</t>
  </si>
  <si>
    <r>
      <t>Sterilno sredstvo za zastitu operativnog polja i mesta extrakcije, sa dostupnim veličinama od 3</t>
    </r>
    <r>
      <rPr>
        <sz val="12"/>
        <rFont val="Calibri"/>
        <family val="2"/>
      </rPr>
      <t>±</t>
    </r>
    <r>
      <rPr>
        <sz val="8.75"/>
        <rFont val="Times New Roman"/>
        <family val="1"/>
      </rPr>
      <t xml:space="preserve">0,5 do </t>
    </r>
    <r>
      <rPr>
        <sz val="12"/>
        <rFont val="Times New Roman"/>
        <family val="1"/>
      </rPr>
      <t>6cm sa mogućnošću korišćenja sa prstenom koji formira kružni oblik retraktora</t>
    </r>
  </si>
  <si>
    <t xml:space="preserve">Polydioxanone,  monofilament,  sintetski,  spororesorptivni konac,   debljina 1 duzina 90 cm i više  , igla 43 mm+/-3 mm,Okrugla,  1/2 kruga </t>
  </si>
  <si>
    <t>PGLA,  upredeni,  sintetski,  resorptivni konac sa omotačem,  debljina 2/0 , dužina 70 cm i više, igla 26 mm+/-1 mm, Okrugla,  1/2 kruga</t>
  </si>
  <si>
    <t>Mrežica hirurška, polipropilenska 8cm x 13cm ± 2cm, 91g ± 3g / m², debljine 0.5mm, pore 0.8mm±20%. x 0.6mm±20%</t>
  </si>
  <si>
    <t>Polypropylene sa Polyethilene monofilamentni, sintetski, neresorptivni konac                                                 debljina 3/0                                         dužina 75cm i više                                     igla 22mm+/-1mm                                 Okrugla 1/2, broj igala 1 ili 2</t>
  </si>
  <si>
    <t>Polypropylene sa Polyethilene monofilamentni, sintetski, neresorptivni konac, debljina 5/0, dužina 45 cm i više,  igla 19mm+/-0,5mm, Trobrida 3/8</t>
  </si>
  <si>
    <t>Polypropylene sa Polyethilene monofilamentni, sintetski, neresorptivni konac,  debljina 7/0 ,  dužina 75cm i više, igla 10mm+/-1mm, Okrugla 3/8, broj igala 2</t>
  </si>
  <si>
    <t xml:space="preserve"> Lactomer 9-1,  upredeni,  sintetski,  resorptivni konac sa omotačem, debljina 5/0, dužina 45 cm i više,  igla 8,6+/-0, 5 mm ,  Spatula,  1/4 kruga, broj igala 2</t>
  </si>
  <si>
    <t>Kesica za uzorke, promera 12-15mm, sa automatskim otvaranjem I zatvaranjem kesice, kapaciteta minimum  1500ml.</t>
  </si>
  <si>
    <t>Sterilna kesica za uzorke bez lateksa, jednokratna, dimenzije minimum 5,79cm x 14.99cm, prečnik 10mm, dužina min 29cm zapremine 190 ccm, sa automatskim otvaranjem i vezivanjem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</si>
</sst>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Din.-C1A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8.75"/>
      <name val="Times New Roman"/>
      <family val="1"/>
    </font>
    <font>
      <u val="single"/>
      <sz val="8.25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25"/>
      <color indexed="30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Protection="0">
      <alignment vertical="center"/>
    </xf>
    <xf numFmtId="0" fontId="0" fillId="4" borderId="0" applyNumberFormat="0" applyBorder="0" applyAlignment="0" applyProtection="0"/>
    <xf numFmtId="0" fontId="1" fillId="5" borderId="0" applyProtection="0">
      <alignment vertical="center"/>
    </xf>
    <xf numFmtId="0" fontId="0" fillId="6" borderId="0" applyNumberFormat="0" applyBorder="0" applyAlignment="0" applyProtection="0"/>
    <xf numFmtId="0" fontId="1" fillId="7" borderId="0" applyProtection="0">
      <alignment vertical="center"/>
    </xf>
    <xf numFmtId="0" fontId="0" fillId="8" borderId="0" applyNumberFormat="0" applyBorder="0" applyAlignment="0" applyProtection="0"/>
    <xf numFmtId="0" fontId="1" fillId="9" borderId="0" applyProtection="0">
      <alignment vertical="center"/>
    </xf>
    <xf numFmtId="0" fontId="0" fillId="10" borderId="0" applyNumberFormat="0" applyBorder="0" applyAlignment="0" applyProtection="0"/>
    <xf numFmtId="0" fontId="1" fillId="11" borderId="0" applyProtection="0">
      <alignment vertical="center"/>
    </xf>
    <xf numFmtId="0" fontId="0" fillId="12" borderId="0" applyNumberFormat="0" applyBorder="0" applyAlignment="0" applyProtection="0"/>
    <xf numFmtId="0" fontId="1" fillId="13" borderId="0" applyProtection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/>
    <xf numFmtId="0" fontId="1" fillId="5" borderId="0" applyProtection="0">
      <alignment vertical="center"/>
    </xf>
    <xf numFmtId="0" fontId="1" fillId="5" borderId="0" applyNumberFormat="0" applyBorder="0" applyAlignment="0" applyProtection="0"/>
    <xf numFmtId="0" fontId="1" fillId="7" borderId="0" applyProtection="0">
      <alignment vertical="center"/>
    </xf>
    <xf numFmtId="0" fontId="1" fillId="7" borderId="0" applyNumberFormat="0" applyBorder="0" applyAlignment="0" applyProtection="0"/>
    <xf numFmtId="0" fontId="1" fillId="9" borderId="0" applyProtection="0">
      <alignment vertical="center"/>
    </xf>
    <xf numFmtId="0" fontId="1" fillId="9" borderId="0" applyNumberFormat="0" applyBorder="0" applyAlignment="0" applyProtection="0"/>
    <xf numFmtId="0" fontId="1" fillId="11" borderId="0" applyProtection="0">
      <alignment vertical="center"/>
    </xf>
    <xf numFmtId="0" fontId="1" fillId="11" borderId="0" applyNumberFormat="0" applyBorder="0" applyAlignment="0" applyProtection="0"/>
    <xf numFmtId="0" fontId="1" fillId="13" borderId="0" applyProtection="0">
      <alignment vertical="center"/>
    </xf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Protection="0">
      <alignment vertical="center"/>
    </xf>
    <xf numFmtId="0" fontId="0" fillId="17" borderId="0" applyNumberFormat="0" applyBorder="0" applyAlignment="0" applyProtection="0"/>
    <xf numFmtId="0" fontId="1" fillId="18" borderId="0" applyProtection="0">
      <alignment vertical="center"/>
    </xf>
    <xf numFmtId="0" fontId="0" fillId="19" borderId="0" applyNumberFormat="0" applyBorder="0" applyAlignment="0" applyProtection="0"/>
    <xf numFmtId="0" fontId="1" fillId="9" borderId="0" applyProtection="0">
      <alignment vertical="center"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Protection="0">
      <alignment vertical="center"/>
    </xf>
    <xf numFmtId="0" fontId="1" fillId="23" borderId="0" applyProtection="0">
      <alignment vertical="center"/>
    </xf>
    <xf numFmtId="0" fontId="1" fillId="23" borderId="0" applyNumberFormat="0" applyBorder="0" applyAlignment="0" applyProtection="0"/>
    <xf numFmtId="0" fontId="1" fillId="16" borderId="0" applyProtection="0">
      <alignment vertical="center"/>
    </xf>
    <xf numFmtId="0" fontId="1" fillId="16" borderId="0" applyNumberFormat="0" applyBorder="0" applyAlignment="0" applyProtection="0"/>
    <xf numFmtId="0" fontId="1" fillId="18" borderId="0" applyProtection="0">
      <alignment vertical="center"/>
    </xf>
    <xf numFmtId="0" fontId="1" fillId="18" borderId="0" applyNumberFormat="0" applyBorder="0" applyAlignment="0" applyProtection="0"/>
    <xf numFmtId="0" fontId="1" fillId="9" borderId="0" applyProtection="0">
      <alignment vertical="center"/>
    </xf>
    <xf numFmtId="0" fontId="1" fillId="9" borderId="0" applyNumberFormat="0" applyBorder="0" applyAlignment="0" applyProtection="0"/>
    <xf numFmtId="0" fontId="1" fillId="23" borderId="0" applyProtection="0">
      <alignment vertical="center"/>
    </xf>
    <xf numFmtId="0" fontId="1" fillId="23" borderId="0" applyNumberFormat="0" applyBorder="0" applyAlignment="0" applyProtection="0"/>
    <xf numFmtId="0" fontId="1" fillId="22" borderId="0" applyProtection="0">
      <alignment vertical="center"/>
    </xf>
    <xf numFmtId="0" fontId="1" fillId="22" borderId="0" applyNumberFormat="0" applyBorder="0" applyAlignment="0" applyProtection="0"/>
    <xf numFmtId="0" fontId="43" fillId="24" borderId="0" applyNumberFormat="0" applyBorder="0" applyAlignment="0" applyProtection="0"/>
    <xf numFmtId="0" fontId="4" fillId="25" borderId="0" applyProtection="0">
      <alignment vertical="center"/>
    </xf>
    <xf numFmtId="0" fontId="43" fillId="26" borderId="0" applyNumberFormat="0" applyBorder="0" applyAlignment="0" applyProtection="0"/>
    <xf numFmtId="0" fontId="4" fillId="16" borderId="0" applyProtection="0">
      <alignment vertical="center"/>
    </xf>
    <xf numFmtId="0" fontId="43" fillId="27" borderId="0" applyNumberFormat="0" applyBorder="0" applyAlignment="0" applyProtection="0"/>
    <xf numFmtId="0" fontId="4" fillId="18" borderId="0" applyProtection="0">
      <alignment vertical="center"/>
    </xf>
    <xf numFmtId="0" fontId="43" fillId="28" borderId="0" applyNumberFormat="0" applyBorder="0" applyAlignment="0" applyProtection="0"/>
    <xf numFmtId="0" fontId="4" fillId="29" borderId="0" applyProtection="0">
      <alignment vertical="center"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" fillId="32" borderId="0" applyProtection="0">
      <alignment vertical="center"/>
    </xf>
    <xf numFmtId="0" fontId="4" fillId="25" borderId="0" applyProtection="0">
      <alignment vertical="center"/>
    </xf>
    <xf numFmtId="0" fontId="4" fillId="25" borderId="0" applyNumberFormat="0" applyBorder="0" applyAlignment="0" applyProtection="0"/>
    <xf numFmtId="0" fontId="4" fillId="16" borderId="0" applyProtection="0">
      <alignment vertical="center"/>
    </xf>
    <xf numFmtId="0" fontId="4" fillId="16" borderId="0" applyNumberFormat="0" applyBorder="0" applyAlignment="0" applyProtection="0"/>
    <xf numFmtId="0" fontId="4" fillId="18" borderId="0" applyProtection="0">
      <alignment vertical="center"/>
    </xf>
    <xf numFmtId="0" fontId="4" fillId="18" borderId="0" applyNumberFormat="0" applyBorder="0" applyAlignment="0" applyProtection="0"/>
    <xf numFmtId="0" fontId="4" fillId="29" borderId="0" applyProtection="0">
      <alignment vertical="center"/>
    </xf>
    <xf numFmtId="0" fontId="4" fillId="33" borderId="0" applyNumberFormat="0" applyBorder="0" applyAlignment="0" applyProtection="0"/>
    <xf numFmtId="0" fontId="4" fillId="34" borderId="0" applyProtection="0">
      <alignment vertical="center"/>
    </xf>
    <xf numFmtId="0" fontId="4" fillId="34" borderId="0" applyNumberFormat="0" applyBorder="0" applyAlignment="0" applyProtection="0"/>
    <xf numFmtId="0" fontId="4" fillId="32" borderId="0" applyProtection="0">
      <alignment vertical="center"/>
    </xf>
    <xf numFmtId="0" fontId="4" fillId="32" borderId="0" applyNumberFormat="0" applyBorder="0" applyAlignment="0" applyProtection="0"/>
    <xf numFmtId="0" fontId="43" fillId="35" borderId="0" applyNumberFormat="0" applyBorder="0" applyAlignment="0" applyProtection="0"/>
    <xf numFmtId="0" fontId="4" fillId="36" borderId="0" applyProtection="0">
      <alignment vertical="center"/>
    </xf>
    <xf numFmtId="0" fontId="43" fillId="37" borderId="0" applyNumberFormat="0" applyBorder="0" applyAlignment="0" applyProtection="0"/>
    <xf numFmtId="0" fontId="4" fillId="38" borderId="0" applyProtection="0">
      <alignment vertical="center"/>
    </xf>
    <xf numFmtId="0" fontId="43" fillId="39" borderId="0" applyNumberFormat="0" applyBorder="0" applyAlignment="0" applyProtection="0"/>
    <xf numFmtId="0" fontId="4" fillId="40" borderId="0" applyProtection="0">
      <alignment vertical="center"/>
    </xf>
    <xf numFmtId="0" fontId="43" fillId="41" borderId="0" applyNumberFormat="0" applyBorder="0" applyAlignment="0" applyProtection="0"/>
    <xf numFmtId="0" fontId="4" fillId="29" borderId="0" applyProtection="0">
      <alignment vertical="center"/>
    </xf>
    <xf numFmtId="0" fontId="43" fillId="42" borderId="0" applyNumberFormat="0" applyBorder="0" applyAlignment="0" applyProtection="0"/>
    <xf numFmtId="0" fontId="4" fillId="34" borderId="0" applyProtection="0">
      <alignment vertical="center"/>
    </xf>
    <xf numFmtId="0" fontId="43" fillId="43" borderId="0" applyNumberFormat="0" applyBorder="0" applyAlignment="0" applyProtection="0"/>
    <xf numFmtId="0" fontId="4" fillId="44" borderId="0" applyProtection="0">
      <alignment vertical="center"/>
    </xf>
    <xf numFmtId="0" fontId="4" fillId="36" borderId="0" applyProtection="0">
      <alignment vertical="center"/>
    </xf>
    <xf numFmtId="0" fontId="4" fillId="36" borderId="0" applyNumberFormat="0" applyBorder="0" applyAlignment="0" applyProtection="0"/>
    <xf numFmtId="0" fontId="4" fillId="38" borderId="0" applyProtection="0">
      <alignment vertical="center"/>
    </xf>
    <xf numFmtId="0" fontId="4" fillId="38" borderId="0" applyNumberFormat="0" applyBorder="0" applyAlignment="0" applyProtection="0"/>
    <xf numFmtId="0" fontId="4" fillId="40" borderId="0" applyProtection="0">
      <alignment vertical="center"/>
    </xf>
    <xf numFmtId="0" fontId="4" fillId="40" borderId="0" applyNumberFormat="0" applyBorder="0" applyAlignment="0" applyProtection="0"/>
    <xf numFmtId="0" fontId="4" fillId="29" borderId="0" applyProtection="0">
      <alignment vertical="center"/>
    </xf>
    <xf numFmtId="0" fontId="4" fillId="33" borderId="0" applyNumberFormat="0" applyBorder="0" applyAlignment="0" applyProtection="0"/>
    <xf numFmtId="0" fontId="4" fillId="34" borderId="0" applyProtection="0">
      <alignment vertical="center"/>
    </xf>
    <xf numFmtId="0" fontId="4" fillId="34" borderId="0" applyNumberFormat="0" applyBorder="0" applyAlignment="0" applyProtection="0"/>
    <xf numFmtId="0" fontId="4" fillId="44" borderId="0" applyProtection="0">
      <alignment vertical="center"/>
    </xf>
    <xf numFmtId="0" fontId="4" fillId="44" borderId="0" applyNumberFormat="0" applyBorder="0" applyAlignment="0" applyProtection="0"/>
    <xf numFmtId="0" fontId="44" fillId="45" borderId="0" applyNumberFormat="0" applyBorder="0" applyAlignment="0" applyProtection="0"/>
    <xf numFmtId="0" fontId="2" fillId="46" borderId="1" applyProtection="0">
      <alignment vertical="center"/>
    </xf>
    <xf numFmtId="0" fontId="2" fillId="46" borderId="1" applyNumberFormat="0" applyFont="0" applyAlignment="0" applyProtection="0"/>
    <xf numFmtId="0" fontId="45" fillId="47" borderId="2" applyNumberFormat="0" applyAlignment="0" applyProtection="0"/>
    <xf numFmtId="0" fontId="6" fillId="48" borderId="3" applyProtection="0">
      <alignment vertical="center"/>
    </xf>
    <xf numFmtId="0" fontId="6" fillId="48" borderId="3" applyNumberFormat="0" applyAlignment="0" applyProtection="0"/>
    <xf numFmtId="0" fontId="46" fillId="49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7" borderId="0" applyProtection="0">
      <alignment vertical="center"/>
    </xf>
    <xf numFmtId="0" fontId="1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5" applyNumberFormat="0" applyFill="0" applyAlignment="0" applyProtection="0"/>
    <xf numFmtId="0" fontId="18" fillId="0" borderId="6" applyProtection="0">
      <alignment vertical="center"/>
    </xf>
    <xf numFmtId="0" fontId="51" fillId="0" borderId="7" applyNumberFormat="0" applyFill="0" applyAlignment="0" applyProtection="0"/>
    <xf numFmtId="0" fontId="20" fillId="0" borderId="8" applyProtection="0">
      <alignment vertical="center"/>
    </xf>
    <xf numFmtId="0" fontId="52" fillId="0" borderId="9" applyNumberFormat="0" applyFill="0" applyAlignment="0" applyProtection="0"/>
    <xf numFmtId="0" fontId="19" fillId="0" borderId="10" applyProtection="0">
      <alignment vertical="center"/>
    </xf>
    <xf numFmtId="0" fontId="52" fillId="0" borderId="0" applyNumberFormat="0" applyFill="0" applyBorder="0" applyAlignment="0" applyProtection="0"/>
    <xf numFmtId="0" fontId="19" fillId="0" borderId="0" applyProtection="0">
      <alignment vertical="center"/>
    </xf>
    <xf numFmtId="0" fontId="53" fillId="0" borderId="0" applyNumberFormat="0" applyFill="0" applyBorder="0" applyAlignment="0" applyProtection="0"/>
    <xf numFmtId="0" fontId="54" fillId="51" borderId="2" applyNumberFormat="0" applyAlignment="0" applyProtection="0"/>
    <xf numFmtId="0" fontId="9" fillId="52" borderId="11" applyProtection="0">
      <alignment vertical="center"/>
    </xf>
    <xf numFmtId="0" fontId="9" fillId="52" borderId="11" applyNumberFormat="0" applyAlignment="0" applyProtection="0"/>
    <xf numFmtId="0" fontId="8" fillId="52" borderId="12" applyProtection="0">
      <alignment vertical="center"/>
    </xf>
    <xf numFmtId="0" fontId="8" fillId="52" borderId="12" applyNumberFormat="0" applyAlignment="0" applyProtection="0"/>
    <xf numFmtId="0" fontId="55" fillId="0" borderId="13" applyNumberFormat="0" applyFill="0" applyAlignment="0" applyProtection="0"/>
    <xf numFmtId="0" fontId="11" fillId="5" borderId="0" applyProtection="0">
      <alignment vertical="center"/>
    </xf>
    <xf numFmtId="0" fontId="11" fillId="5" borderId="0" applyNumberFormat="0" applyBorder="0" applyAlignment="0" applyProtection="0"/>
    <xf numFmtId="0" fontId="17" fillId="0" borderId="0" applyProtection="0">
      <alignment vertical="center"/>
    </xf>
    <xf numFmtId="0" fontId="18" fillId="0" borderId="6" applyProtection="0">
      <alignment vertical="center"/>
    </xf>
    <xf numFmtId="0" fontId="18" fillId="0" borderId="6" applyNumberFormat="0" applyFill="0" applyAlignment="0" applyProtection="0"/>
    <xf numFmtId="0" fontId="20" fillId="0" borderId="8" applyProtection="0">
      <alignment vertical="center"/>
    </xf>
    <xf numFmtId="0" fontId="20" fillId="0" borderId="8" applyNumberFormat="0" applyFill="0" applyAlignment="0" applyProtection="0"/>
    <xf numFmtId="0" fontId="19" fillId="0" borderId="10" applyProtection="0">
      <alignment vertical="center"/>
    </xf>
    <xf numFmtId="0" fontId="19" fillId="0" borderId="10" applyNumberFormat="0" applyFill="0" applyAlignment="0" applyProtection="0"/>
    <xf numFmtId="0" fontId="19" fillId="0" borderId="0" applyProtection="0">
      <alignment vertical="center"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Protection="0">
      <alignment vertical="center"/>
    </xf>
    <xf numFmtId="0" fontId="56" fillId="53" borderId="0" applyNumberFormat="0" applyBorder="0" applyAlignment="0" applyProtection="0"/>
    <xf numFmtId="0" fontId="5" fillId="54" borderId="0" applyProtection="0">
      <alignment vertical="center"/>
    </xf>
    <xf numFmtId="0" fontId="5" fillId="54" borderId="0" applyNumberFormat="0" applyBorder="0" applyAlignment="0" applyProtection="0"/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1" fillId="55" borderId="14" applyNumberFormat="0" applyFont="0" applyAlignment="0" applyProtection="0"/>
    <xf numFmtId="0" fontId="57" fillId="47" borderId="15" applyNumberFormat="0" applyAlignment="0" applyProtection="0"/>
    <xf numFmtId="9" fontId="1" fillId="0" borderId="0" applyFont="0" applyFill="0" applyBorder="0" applyAlignment="0" applyProtection="0"/>
    <xf numFmtId="0" fontId="16" fillId="0" borderId="16" applyProtection="0">
      <alignment vertical="center"/>
    </xf>
    <xf numFmtId="0" fontId="16" fillId="0" borderId="16" applyNumberFormat="0" applyFill="0" applyAlignment="0" applyProtection="0"/>
    <xf numFmtId="0" fontId="15" fillId="0" borderId="0" applyProtection="0">
      <alignment vertical="center"/>
    </xf>
    <xf numFmtId="0" fontId="15" fillId="0" borderId="0" applyNumberFormat="0" applyFill="0" applyBorder="0" applyAlignment="0" applyProtection="0"/>
    <xf numFmtId="0" fontId="12" fillId="0" borderId="0" applyProtection="0">
      <alignment vertical="center"/>
    </xf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3" fillId="0" borderId="18" applyProtection="0">
      <alignment vertical="center"/>
    </xf>
    <xf numFmtId="0" fontId="13" fillId="0" borderId="18" applyProtection="0">
      <alignment vertical="center"/>
    </xf>
    <xf numFmtId="0" fontId="13" fillId="0" borderId="18" applyNumberFormat="0" applyFill="0" applyAlignment="0" applyProtection="0"/>
    <xf numFmtId="0" fontId="14" fillId="13" borderId="12" applyProtection="0">
      <alignment vertical="center"/>
    </xf>
    <xf numFmtId="0" fontId="14" fillId="13" borderId="12" applyNumberFormat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" fontId="25" fillId="0" borderId="19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3" fontId="26" fillId="0" borderId="0" xfId="0" applyNumberFormat="1" applyFont="1" applyFill="1" applyAlignment="1">
      <alignment horizontal="center" wrapText="1"/>
    </xf>
    <xf numFmtId="1" fontId="25" fillId="0" borderId="0" xfId="0" applyNumberFormat="1" applyFont="1" applyFill="1" applyAlignment="1">
      <alignment horizontal="center" wrapText="1"/>
    </xf>
    <xf numFmtId="4" fontId="30" fillId="4" borderId="19" xfId="0" applyNumberFormat="1" applyFont="1" applyFill="1" applyBorder="1" applyAlignment="1">
      <alignment horizontal="center" wrapText="1"/>
    </xf>
    <xf numFmtId="4" fontId="29" fillId="4" borderId="0" xfId="0" applyNumberFormat="1" applyFont="1" applyFill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3" fontId="24" fillId="0" borderId="19" xfId="0" applyNumberFormat="1" applyFont="1" applyFill="1" applyBorder="1" applyAlignment="1">
      <alignment horizontal="center" wrapText="1"/>
    </xf>
    <xf numFmtId="1" fontId="24" fillId="0" borderId="19" xfId="0" applyNumberFormat="1" applyFont="1" applyFill="1" applyBorder="1" applyAlignment="1">
      <alignment horizontal="center" wrapText="1"/>
    </xf>
    <xf numFmtId="4" fontId="22" fillId="4" borderId="19" xfId="0" applyNumberFormat="1" applyFont="1" applyFill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3" fontId="23" fillId="0" borderId="19" xfId="0" applyNumberFormat="1" applyFont="1" applyFill="1" applyBorder="1" applyAlignment="1">
      <alignment horizontal="center" wrapText="1"/>
    </xf>
    <xf numFmtId="4" fontId="3" fillId="4" borderId="19" xfId="0" applyNumberFormat="1" applyFont="1" applyFill="1" applyBorder="1" applyAlignment="1">
      <alignment horizontal="center" wrapText="1"/>
    </xf>
    <xf numFmtId="0" fontId="23" fillId="15" borderId="19" xfId="0" applyFont="1" applyFill="1" applyBorder="1" applyAlignment="1">
      <alignment horizontal="center" wrapText="1"/>
    </xf>
    <xf numFmtId="0" fontId="22" fillId="15" borderId="19" xfId="0" applyFont="1" applyFill="1" applyBorder="1" applyAlignment="1">
      <alignment horizontal="center" wrapText="1"/>
    </xf>
    <xf numFmtId="4" fontId="30" fillId="4" borderId="19" xfId="0" applyNumberFormat="1" applyFont="1" applyFill="1" applyBorder="1" applyAlignment="1">
      <alignment horizontal="center" wrapText="1"/>
    </xf>
    <xf numFmtId="4" fontId="3" fillId="4" borderId="19" xfId="155" applyNumberFormat="1" applyFont="1" applyFill="1" applyBorder="1" applyAlignment="1">
      <alignment horizontal="center" wrapText="1"/>
      <protection/>
    </xf>
    <xf numFmtId="0" fontId="3" fillId="0" borderId="19" xfId="159" applyNumberFormat="1" applyFont="1" applyFill="1" applyBorder="1" applyAlignment="1">
      <alignment horizontal="center" wrapText="1"/>
    </xf>
    <xf numFmtId="3" fontId="3" fillId="0" borderId="19" xfId="159" applyNumberFormat="1" applyFont="1" applyFill="1" applyBorder="1" applyAlignment="1" applyProtection="1">
      <alignment horizontal="center" wrapText="1"/>
      <protection locked="0"/>
    </xf>
    <xf numFmtId="1" fontId="22" fillId="0" borderId="19" xfId="159" applyNumberFormat="1" applyFont="1" applyFill="1" applyBorder="1" applyAlignment="1" applyProtection="1">
      <alignment horizontal="center" wrapText="1"/>
      <protection locked="0"/>
    </xf>
    <xf numFmtId="4" fontId="3" fillId="4" borderId="19" xfId="159" applyNumberFormat="1" applyFont="1" applyFill="1" applyBorder="1" applyAlignment="1" applyProtection="1">
      <alignment horizontal="center" wrapText="1"/>
      <protection locked="0"/>
    </xf>
    <xf numFmtId="4" fontId="22" fillId="4" borderId="19" xfId="159" applyNumberFormat="1" applyFont="1" applyFill="1" applyBorder="1" applyAlignment="1">
      <alignment horizontal="center" wrapText="1"/>
    </xf>
    <xf numFmtId="3" fontId="3" fillId="0" borderId="19" xfId="159" applyNumberFormat="1" applyFont="1" applyFill="1" applyBorder="1" applyAlignment="1">
      <alignment horizontal="center" wrapText="1"/>
    </xf>
    <xf numFmtId="4" fontId="22" fillId="0" borderId="19" xfId="159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19" xfId="159" applyFont="1" applyFill="1" applyBorder="1" applyAlignment="1">
      <alignment horizontal="center" wrapText="1"/>
    </xf>
    <xf numFmtId="4" fontId="3" fillId="0" borderId="19" xfId="159" applyNumberFormat="1" applyFont="1" applyFill="1" applyBorder="1" applyAlignment="1">
      <alignment horizontal="center" wrapText="1"/>
    </xf>
    <xf numFmtId="0" fontId="3" fillId="0" borderId="19" xfId="160" applyNumberFormat="1" applyFont="1" applyFill="1" applyBorder="1" applyAlignment="1">
      <alignment horizontal="center" wrapText="1"/>
    </xf>
    <xf numFmtId="3" fontId="22" fillId="0" borderId="19" xfId="159" applyNumberFormat="1" applyFont="1" applyFill="1" applyBorder="1" applyAlignment="1">
      <alignment horizontal="center" wrapText="1"/>
    </xf>
    <xf numFmtId="3" fontId="3" fillId="0" borderId="19" xfId="160" applyNumberFormat="1" applyFont="1" applyFill="1" applyBorder="1" applyAlignment="1" applyProtection="1">
      <alignment horizontal="center" wrapText="1"/>
      <protection locked="0"/>
    </xf>
    <xf numFmtId="3" fontId="3" fillId="0" borderId="19" xfId="156" applyNumberFormat="1" applyFont="1" applyFill="1" applyBorder="1" applyAlignment="1">
      <alignment horizontal="center" wrapText="1"/>
      <protection/>
    </xf>
    <xf numFmtId="1" fontId="22" fillId="0" borderId="19" xfId="160" applyNumberFormat="1" applyFont="1" applyFill="1" applyBorder="1" applyAlignment="1" applyProtection="1">
      <alignment horizontal="center" wrapText="1"/>
      <protection locked="0"/>
    </xf>
    <xf numFmtId="4" fontId="3" fillId="4" borderId="19" xfId="159" applyNumberFormat="1" applyFont="1" applyFill="1" applyBorder="1" applyAlignment="1">
      <alignment horizontal="center" wrapText="1"/>
    </xf>
    <xf numFmtId="4" fontId="3" fillId="4" borderId="19" xfId="160" applyNumberFormat="1" applyFont="1" applyFill="1" applyBorder="1" applyAlignment="1" applyProtection="1">
      <alignment horizontal="center" wrapText="1"/>
      <protection locked="0"/>
    </xf>
    <xf numFmtId="3" fontId="3" fillId="0" borderId="19" xfId="160" applyNumberFormat="1" applyFont="1" applyFill="1" applyBorder="1" applyAlignment="1">
      <alignment horizontal="center" wrapText="1"/>
    </xf>
    <xf numFmtId="4" fontId="22" fillId="4" borderId="19" xfId="160" applyNumberFormat="1" applyFont="1" applyFill="1" applyBorder="1" applyAlignment="1" applyProtection="1">
      <alignment horizontal="center" wrapText="1"/>
      <protection locked="0"/>
    </xf>
    <xf numFmtId="3" fontId="3" fillId="0" borderId="19" xfId="0" applyNumberFormat="1" applyFont="1" applyFill="1" applyBorder="1" applyAlignment="1">
      <alignment horizontal="center" wrapText="1"/>
    </xf>
    <xf numFmtId="4" fontId="22" fillId="4" borderId="19" xfId="159" applyNumberFormat="1" applyFont="1" applyFill="1" applyBorder="1" applyAlignment="1" applyProtection="1">
      <alignment horizontal="center" wrapText="1"/>
      <protection locked="0"/>
    </xf>
    <xf numFmtId="0" fontId="26" fillId="0" borderId="19" xfId="0" applyFont="1" applyFill="1" applyBorder="1" applyAlignment="1">
      <alignment horizontal="center" wrapText="1"/>
    </xf>
    <xf numFmtId="3" fontId="26" fillId="0" borderId="19" xfId="0" applyNumberFormat="1" applyFont="1" applyFill="1" applyBorder="1" applyAlignment="1">
      <alignment horizontal="center" wrapText="1"/>
    </xf>
    <xf numFmtId="4" fontId="29" fillId="4" borderId="19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4" fillId="4" borderId="19" xfId="0" applyFont="1" applyFill="1" applyBorder="1" applyAlignment="1">
      <alignment horizontal="center" wrapText="1"/>
    </xf>
    <xf numFmtId="1" fontId="24" fillId="4" borderId="19" xfId="0" applyNumberFormat="1" applyFont="1" applyFill="1" applyBorder="1" applyAlignment="1">
      <alignment horizontal="center" wrapText="1"/>
    </xf>
    <xf numFmtId="0" fontId="22" fillId="4" borderId="19" xfId="0" applyFont="1" applyFill="1" applyBorder="1" applyAlignment="1">
      <alignment horizontal="center" wrapText="1"/>
    </xf>
    <xf numFmtId="0" fontId="26" fillId="4" borderId="19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3" fillId="15" borderId="19" xfId="0" applyFont="1" applyFill="1" applyBorder="1" applyAlignment="1">
      <alignment horizontal="center" wrapText="1"/>
    </xf>
    <xf numFmtId="4" fontId="23" fillId="0" borderId="19" xfId="159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3" fillId="0" borderId="19" xfId="155" applyFont="1" applyFill="1" applyBorder="1" applyAlignment="1">
      <alignment horizontal="center" wrapText="1"/>
      <protection/>
    </xf>
    <xf numFmtId="0" fontId="22" fillId="0" borderId="19" xfId="158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wrapText="1"/>
    </xf>
    <xf numFmtId="0" fontId="3" fillId="4" borderId="19" xfId="0" applyNumberFormat="1" applyFont="1" applyFill="1" applyBorder="1" applyAlignment="1">
      <alignment horizontal="center" wrapText="1"/>
    </xf>
    <xf numFmtId="164" fontId="3" fillId="0" borderId="19" xfId="158" applyNumberFormat="1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4" fontId="3" fillId="15" borderId="19" xfId="0" applyNumberFormat="1" applyFont="1" applyFill="1" applyBorder="1" applyAlignment="1">
      <alignment horizontal="center" wrapText="1"/>
    </xf>
    <xf numFmtId="0" fontId="26" fillId="15" borderId="19" xfId="0" applyFont="1" applyFill="1" applyBorder="1" applyAlignment="1">
      <alignment horizontal="center" wrapText="1"/>
    </xf>
    <xf numFmtId="4" fontId="22" fillId="15" borderId="19" xfId="0" applyNumberFormat="1" applyFont="1" applyFill="1" applyBorder="1" applyAlignment="1">
      <alignment horizontal="center" wrapText="1"/>
    </xf>
    <xf numFmtId="0" fontId="29" fillId="15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4" fontId="32" fillId="15" borderId="19" xfId="0" applyNumberFormat="1" applyFont="1" applyFill="1" applyBorder="1" applyAlignment="1">
      <alignment horizontal="center" wrapText="1"/>
    </xf>
    <xf numFmtId="0" fontId="25" fillId="15" borderId="19" xfId="0" applyFont="1" applyFill="1" applyBorder="1" applyAlignment="1">
      <alignment horizontal="center" wrapText="1"/>
    </xf>
    <xf numFmtId="0" fontId="23" fillId="0" borderId="19" xfId="159" applyFont="1" applyFill="1" applyBorder="1" applyAlignment="1">
      <alignment horizontal="center" wrapText="1"/>
    </xf>
    <xf numFmtId="0" fontId="3" fillId="15" borderId="19" xfId="0" applyNumberFormat="1" applyFont="1" applyFill="1" applyBorder="1" applyAlignment="1">
      <alignment horizontal="center" wrapText="1"/>
    </xf>
    <xf numFmtId="4" fontId="22" fillId="15" borderId="19" xfId="158" applyNumberFormat="1" applyFont="1" applyFill="1" applyBorder="1" applyAlignment="1">
      <alignment horizontal="center" wrapText="1"/>
    </xf>
    <xf numFmtId="0" fontId="22" fillId="15" borderId="19" xfId="158" applyNumberFormat="1" applyFont="1" applyFill="1" applyBorder="1" applyAlignment="1">
      <alignment horizontal="center" wrapText="1"/>
    </xf>
    <xf numFmtId="0" fontId="22" fillId="15" borderId="19" xfId="159" applyNumberFormat="1" applyFont="1" applyFill="1" applyBorder="1" applyAlignment="1">
      <alignment horizontal="center" wrapText="1"/>
    </xf>
    <xf numFmtId="4" fontId="22" fillId="15" borderId="19" xfId="159" applyNumberFormat="1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3" fontId="23" fillId="0" borderId="21" xfId="0" applyNumberFormat="1" applyFont="1" applyFill="1" applyBorder="1" applyAlignment="1">
      <alignment horizontal="center" wrapText="1"/>
    </xf>
    <xf numFmtId="1" fontId="24" fillId="0" borderId="22" xfId="0" applyNumberFormat="1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3" fontId="26" fillId="0" borderId="21" xfId="0" applyNumberFormat="1" applyFont="1" applyFill="1" applyBorder="1" applyAlignment="1">
      <alignment horizontal="center" wrapText="1"/>
    </xf>
    <xf numFmtId="1" fontId="25" fillId="0" borderId="22" xfId="0" applyNumberFormat="1" applyFont="1" applyFill="1" applyBorder="1" applyAlignment="1">
      <alignment horizontal="center" wrapText="1"/>
    </xf>
    <xf numFmtId="0" fontId="63" fillId="0" borderId="19" xfId="0" applyFont="1" applyFill="1" applyBorder="1" applyAlignment="1">
      <alignment horizontal="center" wrapText="1"/>
    </xf>
    <xf numFmtId="0" fontId="63" fillId="0" borderId="19" xfId="159" applyFont="1" applyFill="1" applyBorder="1" applyAlignment="1">
      <alignment horizontal="center" wrapText="1"/>
    </xf>
    <xf numFmtId="0" fontId="64" fillId="0" borderId="19" xfId="0" applyFont="1" applyFill="1" applyBorder="1" applyAlignment="1">
      <alignment horizontal="center" wrapText="1"/>
    </xf>
    <xf numFmtId="0" fontId="63" fillId="0" borderId="19" xfId="0" applyFont="1" applyFill="1" applyBorder="1" applyAlignment="1">
      <alignment horizontal="center" wrapText="1"/>
    </xf>
    <xf numFmtId="0" fontId="22" fillId="15" borderId="20" xfId="159" applyNumberFormat="1" applyFont="1" applyFill="1" applyBorder="1" applyAlignment="1">
      <alignment horizontal="center" wrapText="1"/>
    </xf>
    <xf numFmtId="0" fontId="0" fillId="15" borderId="21" xfId="0" applyFill="1" applyBorder="1" applyAlignment="1">
      <alignment horizontal="center" wrapText="1"/>
    </xf>
    <xf numFmtId="0" fontId="0" fillId="15" borderId="22" xfId="0" applyFill="1" applyBorder="1" applyAlignment="1">
      <alignment horizontal="center" wrapText="1"/>
    </xf>
    <xf numFmtId="0" fontId="24" fillId="15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4" fillId="4" borderId="20" xfId="0" applyFont="1" applyFill="1" applyBorder="1" applyAlignment="1">
      <alignment horizontal="center" wrapText="1"/>
    </xf>
    <xf numFmtId="0" fontId="24" fillId="4" borderId="22" xfId="0" applyFont="1" applyFill="1" applyBorder="1" applyAlignment="1">
      <alignment horizontal="center" wrapText="1"/>
    </xf>
    <xf numFmtId="0" fontId="23" fillId="15" borderId="20" xfId="0" applyFont="1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 wrapText="1"/>
    </xf>
    <xf numFmtId="0" fontId="22" fillId="15" borderId="20" xfId="158" applyNumberFormat="1" applyFont="1" applyFill="1" applyBorder="1" applyAlignment="1">
      <alignment horizontal="center" wrapText="1"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Akcenat1" xfId="27"/>
    <cellStyle name="20% Akcenat1 2" xfId="28"/>
    <cellStyle name="20% Akcenat2" xfId="29"/>
    <cellStyle name="20% Akcenat2 2" xfId="30"/>
    <cellStyle name="20% Akcenat3" xfId="31"/>
    <cellStyle name="20% Akcenat3 2" xfId="32"/>
    <cellStyle name="20% Akcenat4" xfId="33"/>
    <cellStyle name="20% Akcenat4 2" xfId="34"/>
    <cellStyle name="20% Akcenat5" xfId="35"/>
    <cellStyle name="20% Akcenat5 2" xfId="36"/>
    <cellStyle name="20% Akcenat6" xfId="37"/>
    <cellStyle name="20% Akcenat6 2" xfId="38"/>
    <cellStyle name="40% - Accent1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6" xfId="47"/>
    <cellStyle name="40% - Accent6 2" xfId="48"/>
    <cellStyle name="40% Akcenat1" xfId="49"/>
    <cellStyle name="40% Akcenat1 2" xfId="50"/>
    <cellStyle name="40% Akcenat2" xfId="51"/>
    <cellStyle name="40% Akcenat2 2" xfId="52"/>
    <cellStyle name="40% Akcenat3" xfId="53"/>
    <cellStyle name="40% Akcenat3 2" xfId="54"/>
    <cellStyle name="40% Akcenat4" xfId="55"/>
    <cellStyle name="40% Akcenat4 2" xfId="56"/>
    <cellStyle name="40% Akcenat5" xfId="57"/>
    <cellStyle name="40% Akcenat5 2" xfId="58"/>
    <cellStyle name="40% Akcenat6" xfId="59"/>
    <cellStyle name="40% Akcenat6 2" xfId="60"/>
    <cellStyle name="60% - Accent1" xfId="61"/>
    <cellStyle name="60% - Accent1 2" xfId="62"/>
    <cellStyle name="60% - Accent2" xfId="63"/>
    <cellStyle name="60% - Accent2 2" xfId="64"/>
    <cellStyle name="60% - Accent3" xfId="65"/>
    <cellStyle name="60% - Accent3 2" xfId="66"/>
    <cellStyle name="60% - Accent4" xfId="67"/>
    <cellStyle name="60% - Accent4 2" xfId="68"/>
    <cellStyle name="60% - Accent5" xfId="69"/>
    <cellStyle name="60% - Accent6" xfId="70"/>
    <cellStyle name="60% - Accent6 2" xfId="71"/>
    <cellStyle name="60% Akcenat1" xfId="72"/>
    <cellStyle name="60% Akcenat1 2" xfId="73"/>
    <cellStyle name="60% Akcenat2" xfId="74"/>
    <cellStyle name="60% Akcenat2 2" xfId="75"/>
    <cellStyle name="60% Akcenat3" xfId="76"/>
    <cellStyle name="60% Akcenat3 2" xfId="77"/>
    <cellStyle name="60% Akcenat4" xfId="78"/>
    <cellStyle name="60% Akcenat4 2" xfId="79"/>
    <cellStyle name="60% Akcenat5" xfId="80"/>
    <cellStyle name="60% Akcenat5 2" xfId="81"/>
    <cellStyle name="60% Akcenat6" xfId="82"/>
    <cellStyle name="60% Akcenat6 2" xfId="83"/>
    <cellStyle name="Accent1" xfId="84"/>
    <cellStyle name="Accent1 2" xfId="85"/>
    <cellStyle name="Accent2" xfId="86"/>
    <cellStyle name="Accent2 2" xfId="87"/>
    <cellStyle name="Accent3" xfId="88"/>
    <cellStyle name="Accent3 2" xfId="89"/>
    <cellStyle name="Accent4" xfId="90"/>
    <cellStyle name="Accent4 2" xfId="91"/>
    <cellStyle name="Accent5" xfId="92"/>
    <cellStyle name="Accent5 2" xfId="93"/>
    <cellStyle name="Accent6" xfId="94"/>
    <cellStyle name="Accent6 2" xfId="95"/>
    <cellStyle name="Akcenat1" xfId="96"/>
    <cellStyle name="Akcenat1 2" xfId="97"/>
    <cellStyle name="Akcenat2" xfId="98"/>
    <cellStyle name="Akcenat2 2" xfId="99"/>
    <cellStyle name="Akcenat3" xfId="100"/>
    <cellStyle name="Akcenat3 2" xfId="101"/>
    <cellStyle name="Akcenat4" xfId="102"/>
    <cellStyle name="Akcenat4 2" xfId="103"/>
    <cellStyle name="Akcenat5" xfId="104"/>
    <cellStyle name="Akcenat5 2" xfId="105"/>
    <cellStyle name="Akcenat6" xfId="106"/>
    <cellStyle name="Akcenat6 2" xfId="107"/>
    <cellStyle name="Bad" xfId="108"/>
    <cellStyle name="Beleška" xfId="109"/>
    <cellStyle name="Beleška 2" xfId="110"/>
    <cellStyle name="Calculation" xfId="111"/>
    <cellStyle name="Ćelija za proveru" xfId="112"/>
    <cellStyle name="Ćelija za proveru 2" xfId="113"/>
    <cellStyle name="Check Cell" xfId="114"/>
    <cellStyle name="Comma" xfId="115"/>
    <cellStyle name="Comma [0]" xfId="116"/>
    <cellStyle name="Currency" xfId="117"/>
    <cellStyle name="Currency [0]" xfId="118"/>
    <cellStyle name="Dobro" xfId="119"/>
    <cellStyle name="Dobro 2" xfId="120"/>
    <cellStyle name="Explanatory Text" xfId="121"/>
    <cellStyle name="Followed Hyperlink" xfId="122"/>
    <cellStyle name="Good" xfId="123"/>
    <cellStyle name="Heading 1" xfId="124"/>
    <cellStyle name="Heading 1 2" xfId="125"/>
    <cellStyle name="Heading 2" xfId="126"/>
    <cellStyle name="Heading 2 2" xfId="127"/>
    <cellStyle name="Heading 3" xfId="128"/>
    <cellStyle name="Heading 3 2" xfId="129"/>
    <cellStyle name="Heading 4" xfId="130"/>
    <cellStyle name="Heading 4 2" xfId="131"/>
    <cellStyle name="Hyperlink" xfId="132"/>
    <cellStyle name="Input" xfId="133"/>
    <cellStyle name="Izlaz" xfId="134"/>
    <cellStyle name="Izlaz 2" xfId="135"/>
    <cellStyle name="Izračunavanje" xfId="136"/>
    <cellStyle name="Izračunavanje 2" xfId="137"/>
    <cellStyle name="Linked Cell" xfId="138"/>
    <cellStyle name="Loše" xfId="139"/>
    <cellStyle name="Loše 2" xfId="140"/>
    <cellStyle name="Naslov" xfId="141"/>
    <cellStyle name="Naslov 1" xfId="142"/>
    <cellStyle name="Naslov 1 2" xfId="143"/>
    <cellStyle name="Naslov 2" xfId="144"/>
    <cellStyle name="Naslov 2 2" xfId="145"/>
    <cellStyle name="Naslov 3" xfId="146"/>
    <cellStyle name="Naslov 3 2" xfId="147"/>
    <cellStyle name="Naslov 4" xfId="148"/>
    <cellStyle name="Naslov 4 2" xfId="149"/>
    <cellStyle name="Naslov 5" xfId="150"/>
    <cellStyle name="Naslov 6" xfId="151"/>
    <cellStyle name="Neutral" xfId="152"/>
    <cellStyle name="Neutralno" xfId="153"/>
    <cellStyle name="Neutralno 2" xfId="154"/>
    <cellStyle name="Normal 2" xfId="155"/>
    <cellStyle name="Normal 3" xfId="156"/>
    <cellStyle name="Normal 4" xfId="157"/>
    <cellStyle name="Normal_Sheet1_2" xfId="158"/>
    <cellStyle name="Normal_Sheet1_5" xfId="159"/>
    <cellStyle name="Normal_Sheet1_6" xfId="160"/>
    <cellStyle name="Note" xfId="161"/>
    <cellStyle name="Output" xfId="162"/>
    <cellStyle name="Percent" xfId="163"/>
    <cellStyle name="Povezana ćelija" xfId="164"/>
    <cellStyle name="Povezana ćelija 2" xfId="165"/>
    <cellStyle name="Tekst objašnjenja" xfId="166"/>
    <cellStyle name="Tekst objašnjenja 2" xfId="167"/>
    <cellStyle name="Tekst upozorenja" xfId="168"/>
    <cellStyle name="Tekst upozorenja 2" xfId="169"/>
    <cellStyle name="Title" xfId="170"/>
    <cellStyle name="Total" xfId="171"/>
    <cellStyle name="Total 2" xfId="172"/>
    <cellStyle name="Ukupno" xfId="173"/>
    <cellStyle name="Ukupno 2" xfId="174"/>
    <cellStyle name="Unos" xfId="175"/>
    <cellStyle name="Unos 2" xfId="176"/>
    <cellStyle name="Warning Text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6"/>
  <sheetViews>
    <sheetView tabSelected="1" zoomScale="88" zoomScaleNormal="88" zoomScalePageLayoutView="0" workbookViewId="0" topLeftCell="A1">
      <pane ySplit="1" topLeftCell="A180" activePane="bottomLeft" state="frozen"/>
      <selection pane="topLeft" activeCell="A1" sqref="A1"/>
      <selection pane="bottomLeft" activeCell="B295" sqref="B295"/>
    </sheetView>
  </sheetViews>
  <sheetFormatPr defaultColWidth="9.140625" defaultRowHeight="15"/>
  <cols>
    <col min="1" max="1" width="11.7109375" style="8" customWidth="1"/>
    <col min="2" max="2" width="53.7109375" style="49" customWidth="1"/>
    <col min="3" max="3" width="11.00390625" style="8" hidden="1" customWidth="1"/>
    <col min="4" max="6" width="9.140625" style="9" hidden="1" customWidth="1"/>
    <col min="7" max="7" width="17.28125" style="10" customWidth="1"/>
    <col min="8" max="8" width="13.8515625" style="12" hidden="1" customWidth="1"/>
    <col min="9" max="9" width="21.7109375" style="12" hidden="1" customWidth="1"/>
    <col min="10" max="10" width="20.8515625" style="12" hidden="1" customWidth="1"/>
    <col min="11" max="11" width="20.140625" style="8" customWidth="1"/>
    <col min="12" max="12" width="15.421875" style="8" customWidth="1"/>
    <col min="13" max="13" width="15.8515625" style="8" customWidth="1"/>
    <col min="14" max="14" width="13.28125" style="8" customWidth="1"/>
    <col min="15" max="16" width="19.140625" style="8" customWidth="1"/>
    <col min="17" max="16384" width="9.140625" style="2" customWidth="1"/>
  </cols>
  <sheetData>
    <row r="1" spans="1:16" s="4" customFormat="1" ht="89.25" customHeight="1">
      <c r="A1" s="13" t="s">
        <v>435</v>
      </c>
      <c r="B1" s="13" t="s">
        <v>436</v>
      </c>
      <c r="C1" s="13" t="s">
        <v>437</v>
      </c>
      <c r="D1" s="14" t="s">
        <v>11</v>
      </c>
      <c r="E1" s="14" t="s">
        <v>12</v>
      </c>
      <c r="F1" s="14" t="s">
        <v>13</v>
      </c>
      <c r="G1" s="15" t="s">
        <v>14</v>
      </c>
      <c r="H1" s="16" t="s">
        <v>327</v>
      </c>
      <c r="I1" s="16" t="s">
        <v>15</v>
      </c>
      <c r="J1" s="16" t="s">
        <v>16</v>
      </c>
      <c r="K1" s="17" t="s">
        <v>429</v>
      </c>
      <c r="L1" s="17" t="s">
        <v>430</v>
      </c>
      <c r="M1" s="17" t="s">
        <v>431</v>
      </c>
      <c r="N1" s="17" t="s">
        <v>432</v>
      </c>
      <c r="O1" s="17" t="s">
        <v>433</v>
      </c>
      <c r="P1" s="17" t="s">
        <v>434</v>
      </c>
    </row>
    <row r="2" spans="1:16" ht="46.5" customHeight="1">
      <c r="A2" s="95" t="s">
        <v>328</v>
      </c>
      <c r="B2" s="96"/>
      <c r="C2" s="50"/>
      <c r="D2" s="50"/>
      <c r="E2" s="50"/>
      <c r="F2" s="50"/>
      <c r="G2" s="51"/>
      <c r="H2" s="16"/>
      <c r="I2" s="52"/>
      <c r="J2" s="52"/>
      <c r="K2" s="53"/>
      <c r="L2" s="53"/>
      <c r="M2" s="53"/>
      <c r="N2" s="53"/>
      <c r="O2" s="53"/>
      <c r="P2" s="53"/>
    </row>
    <row r="3" spans="1:16" ht="46.5">
      <c r="A3" s="18">
        <v>1</v>
      </c>
      <c r="B3" s="18" t="s">
        <v>329</v>
      </c>
      <c r="C3" s="18" t="s">
        <v>330</v>
      </c>
      <c r="D3" s="19">
        <v>1200</v>
      </c>
      <c r="E3" s="19"/>
      <c r="F3" s="19"/>
      <c r="G3" s="15">
        <f>D3+E3+F3</f>
        <v>1200</v>
      </c>
      <c r="H3" s="20">
        <v>35</v>
      </c>
      <c r="I3" s="20">
        <f>G3*H3</f>
        <v>42000</v>
      </c>
      <c r="J3" s="20">
        <f>I3*1.1</f>
        <v>46200.00000000001</v>
      </c>
      <c r="K3" s="46"/>
      <c r="L3" s="46"/>
      <c r="M3" s="46"/>
      <c r="N3" s="46">
        <f>L3/100*M3+L3</f>
        <v>0</v>
      </c>
      <c r="O3" s="46">
        <f>L3*G3</f>
        <v>0</v>
      </c>
      <c r="P3" s="46">
        <f>N3*G3</f>
        <v>0</v>
      </c>
    </row>
    <row r="4" spans="1:16" ht="46.5">
      <c r="A4" s="18">
        <v>2</v>
      </c>
      <c r="B4" s="18" t="s">
        <v>331</v>
      </c>
      <c r="C4" s="18" t="s">
        <v>330</v>
      </c>
      <c r="D4" s="19">
        <v>2400</v>
      </c>
      <c r="E4" s="19">
        <v>288</v>
      </c>
      <c r="F4" s="19"/>
      <c r="G4" s="15">
        <f aca="true" t="shared" si="0" ref="G4:G45">D4+E4+F4</f>
        <v>2688</v>
      </c>
      <c r="H4" s="20">
        <v>35</v>
      </c>
      <c r="I4" s="20">
        <f aca="true" t="shared" si="1" ref="I4:I45">G4*H4</f>
        <v>94080</v>
      </c>
      <c r="J4" s="20">
        <f aca="true" t="shared" si="2" ref="J4:J45">I4*1.1</f>
        <v>103488.00000000001</v>
      </c>
      <c r="K4" s="46"/>
      <c r="L4" s="46"/>
      <c r="M4" s="46"/>
      <c r="N4" s="46">
        <f aca="true" t="shared" si="3" ref="N4:N67">L4/100*M4+L4</f>
        <v>0</v>
      </c>
      <c r="O4" s="46">
        <f aca="true" t="shared" si="4" ref="O4:O67">L4*G4</f>
        <v>0</v>
      </c>
      <c r="P4" s="46">
        <f aca="true" t="shared" si="5" ref="P4:P67">N4*G4</f>
        <v>0</v>
      </c>
    </row>
    <row r="5" spans="1:16" ht="46.5">
      <c r="A5" s="18">
        <v>3</v>
      </c>
      <c r="B5" s="18" t="s">
        <v>332</v>
      </c>
      <c r="C5" s="18" t="s">
        <v>330</v>
      </c>
      <c r="D5" s="19">
        <v>2400</v>
      </c>
      <c r="E5" s="19">
        <v>288</v>
      </c>
      <c r="F5" s="19"/>
      <c r="G5" s="15">
        <f t="shared" si="0"/>
        <v>2688</v>
      </c>
      <c r="H5" s="20">
        <v>35</v>
      </c>
      <c r="I5" s="20">
        <f t="shared" si="1"/>
        <v>94080</v>
      </c>
      <c r="J5" s="20">
        <f t="shared" si="2"/>
        <v>103488.00000000001</v>
      </c>
      <c r="K5" s="46"/>
      <c r="L5" s="46"/>
      <c r="M5" s="46"/>
      <c r="N5" s="46">
        <f t="shared" si="3"/>
        <v>0</v>
      </c>
      <c r="O5" s="46">
        <f t="shared" si="4"/>
        <v>0</v>
      </c>
      <c r="P5" s="46">
        <f t="shared" si="5"/>
        <v>0</v>
      </c>
    </row>
    <row r="6" spans="1:16" ht="46.5">
      <c r="A6" s="18">
        <v>4</v>
      </c>
      <c r="B6" s="18" t="s">
        <v>291</v>
      </c>
      <c r="C6" s="18" t="s">
        <v>330</v>
      </c>
      <c r="D6" s="19">
        <v>2400</v>
      </c>
      <c r="E6" s="19">
        <v>288</v>
      </c>
      <c r="F6" s="19"/>
      <c r="G6" s="15">
        <f t="shared" si="0"/>
        <v>2688</v>
      </c>
      <c r="H6" s="20">
        <v>35</v>
      </c>
      <c r="I6" s="20">
        <f t="shared" si="1"/>
        <v>94080</v>
      </c>
      <c r="J6" s="20">
        <f t="shared" si="2"/>
        <v>103488.00000000001</v>
      </c>
      <c r="K6" s="46"/>
      <c r="L6" s="46"/>
      <c r="M6" s="46"/>
      <c r="N6" s="46">
        <f t="shared" si="3"/>
        <v>0</v>
      </c>
      <c r="O6" s="46">
        <f t="shared" si="4"/>
        <v>0</v>
      </c>
      <c r="P6" s="46">
        <f t="shared" si="5"/>
        <v>0</v>
      </c>
    </row>
    <row r="7" spans="1:16" ht="62.25">
      <c r="A7" s="18">
        <v>5</v>
      </c>
      <c r="B7" s="18" t="s">
        <v>333</v>
      </c>
      <c r="C7" s="18" t="s">
        <v>330</v>
      </c>
      <c r="D7" s="19">
        <v>3600</v>
      </c>
      <c r="E7" s="19">
        <v>288</v>
      </c>
      <c r="F7" s="19"/>
      <c r="G7" s="15">
        <f t="shared" si="0"/>
        <v>3888</v>
      </c>
      <c r="H7" s="20">
        <v>35</v>
      </c>
      <c r="I7" s="20">
        <f t="shared" si="1"/>
        <v>136080</v>
      </c>
      <c r="J7" s="20">
        <f t="shared" si="2"/>
        <v>149688</v>
      </c>
      <c r="K7" s="46"/>
      <c r="L7" s="46"/>
      <c r="M7" s="46"/>
      <c r="N7" s="46">
        <f t="shared" si="3"/>
        <v>0</v>
      </c>
      <c r="O7" s="46">
        <f t="shared" si="4"/>
        <v>0</v>
      </c>
      <c r="P7" s="46">
        <f t="shared" si="5"/>
        <v>0</v>
      </c>
    </row>
    <row r="8" spans="1:16" ht="62.25">
      <c r="A8" s="18">
        <v>6</v>
      </c>
      <c r="B8" s="18" t="s">
        <v>292</v>
      </c>
      <c r="C8" s="18" t="s">
        <v>330</v>
      </c>
      <c r="D8" s="19">
        <v>3600</v>
      </c>
      <c r="E8" s="19"/>
      <c r="F8" s="19"/>
      <c r="G8" s="15">
        <f t="shared" si="0"/>
        <v>3600</v>
      </c>
      <c r="H8" s="20">
        <v>35</v>
      </c>
      <c r="I8" s="20">
        <f t="shared" si="1"/>
        <v>126000</v>
      </c>
      <c r="J8" s="20">
        <f t="shared" si="2"/>
        <v>138600</v>
      </c>
      <c r="K8" s="46"/>
      <c r="L8" s="46"/>
      <c r="M8" s="46"/>
      <c r="N8" s="46">
        <f t="shared" si="3"/>
        <v>0</v>
      </c>
      <c r="O8" s="46">
        <f t="shared" si="4"/>
        <v>0</v>
      </c>
      <c r="P8" s="46">
        <f t="shared" si="5"/>
        <v>0</v>
      </c>
    </row>
    <row r="9" spans="1:16" ht="62.25">
      <c r="A9" s="18">
        <v>7</v>
      </c>
      <c r="B9" s="18" t="s">
        <v>334</v>
      </c>
      <c r="C9" s="18" t="s">
        <v>330</v>
      </c>
      <c r="D9" s="19">
        <v>3600</v>
      </c>
      <c r="E9" s="19">
        <v>288</v>
      </c>
      <c r="F9" s="19"/>
      <c r="G9" s="15">
        <f t="shared" si="0"/>
        <v>3888</v>
      </c>
      <c r="H9" s="20">
        <v>35</v>
      </c>
      <c r="I9" s="20">
        <f t="shared" si="1"/>
        <v>136080</v>
      </c>
      <c r="J9" s="20">
        <f t="shared" si="2"/>
        <v>149688</v>
      </c>
      <c r="K9" s="46"/>
      <c r="L9" s="46"/>
      <c r="M9" s="46"/>
      <c r="N9" s="46">
        <f t="shared" si="3"/>
        <v>0</v>
      </c>
      <c r="O9" s="46">
        <f t="shared" si="4"/>
        <v>0</v>
      </c>
      <c r="P9" s="46">
        <f t="shared" si="5"/>
        <v>0</v>
      </c>
    </row>
    <row r="10" spans="1:16" ht="46.5">
      <c r="A10" s="18">
        <v>8</v>
      </c>
      <c r="B10" s="18" t="s">
        <v>293</v>
      </c>
      <c r="C10" s="18" t="s">
        <v>330</v>
      </c>
      <c r="D10" s="19">
        <v>3600</v>
      </c>
      <c r="E10" s="19">
        <v>576</v>
      </c>
      <c r="F10" s="19"/>
      <c r="G10" s="15">
        <f t="shared" si="0"/>
        <v>4176</v>
      </c>
      <c r="H10" s="20">
        <v>35</v>
      </c>
      <c r="I10" s="20">
        <f t="shared" si="1"/>
        <v>146160</v>
      </c>
      <c r="J10" s="20">
        <f t="shared" si="2"/>
        <v>160776</v>
      </c>
      <c r="K10" s="46"/>
      <c r="L10" s="46"/>
      <c r="M10" s="46"/>
      <c r="N10" s="46">
        <f t="shared" si="3"/>
        <v>0</v>
      </c>
      <c r="O10" s="46">
        <f t="shared" si="4"/>
        <v>0</v>
      </c>
      <c r="P10" s="46">
        <f t="shared" si="5"/>
        <v>0</v>
      </c>
    </row>
    <row r="11" spans="1:16" ht="46.5">
      <c r="A11" s="18">
        <v>9</v>
      </c>
      <c r="B11" s="18" t="s">
        <v>294</v>
      </c>
      <c r="C11" s="18" t="s">
        <v>330</v>
      </c>
      <c r="D11" s="19">
        <v>1200</v>
      </c>
      <c r="E11" s="19"/>
      <c r="F11" s="19"/>
      <c r="G11" s="15">
        <f t="shared" si="0"/>
        <v>1200</v>
      </c>
      <c r="H11" s="20">
        <v>35</v>
      </c>
      <c r="I11" s="20">
        <f t="shared" si="1"/>
        <v>42000</v>
      </c>
      <c r="J11" s="20">
        <f t="shared" si="2"/>
        <v>46200.00000000001</v>
      </c>
      <c r="K11" s="46"/>
      <c r="L11" s="46"/>
      <c r="M11" s="46"/>
      <c r="N11" s="46">
        <f t="shared" si="3"/>
        <v>0</v>
      </c>
      <c r="O11" s="46">
        <f t="shared" si="4"/>
        <v>0</v>
      </c>
      <c r="P11" s="46">
        <f t="shared" si="5"/>
        <v>0</v>
      </c>
    </row>
    <row r="12" spans="1:16" ht="78.75" customHeight="1">
      <c r="A12" s="18">
        <v>10</v>
      </c>
      <c r="B12" s="18" t="s">
        <v>335</v>
      </c>
      <c r="C12" s="18" t="s">
        <v>330</v>
      </c>
      <c r="D12" s="19">
        <v>480</v>
      </c>
      <c r="E12" s="19"/>
      <c r="F12" s="19"/>
      <c r="G12" s="15">
        <f t="shared" si="0"/>
        <v>480</v>
      </c>
      <c r="H12" s="20">
        <v>90</v>
      </c>
      <c r="I12" s="20">
        <f t="shared" si="1"/>
        <v>43200</v>
      </c>
      <c r="J12" s="20">
        <f t="shared" si="2"/>
        <v>47520.00000000001</v>
      </c>
      <c r="K12" s="46"/>
      <c r="L12" s="46"/>
      <c r="M12" s="46"/>
      <c r="N12" s="46">
        <f t="shared" si="3"/>
        <v>0</v>
      </c>
      <c r="O12" s="46">
        <f t="shared" si="4"/>
        <v>0</v>
      </c>
      <c r="P12" s="46">
        <f t="shared" si="5"/>
        <v>0</v>
      </c>
    </row>
    <row r="13" spans="1:16" ht="62.25">
      <c r="A13" s="18">
        <v>11</v>
      </c>
      <c r="B13" s="18" t="s">
        <v>336</v>
      </c>
      <c r="C13" s="18" t="s">
        <v>330</v>
      </c>
      <c r="D13" s="19">
        <v>1800</v>
      </c>
      <c r="E13" s="19"/>
      <c r="F13" s="19"/>
      <c r="G13" s="15">
        <f t="shared" si="0"/>
        <v>1800</v>
      </c>
      <c r="H13" s="20">
        <v>90</v>
      </c>
      <c r="I13" s="20">
        <f t="shared" si="1"/>
        <v>162000</v>
      </c>
      <c r="J13" s="20">
        <f t="shared" si="2"/>
        <v>178200</v>
      </c>
      <c r="K13" s="46"/>
      <c r="L13" s="46"/>
      <c r="M13" s="46"/>
      <c r="N13" s="46">
        <f t="shared" si="3"/>
        <v>0</v>
      </c>
      <c r="O13" s="46">
        <f t="shared" si="4"/>
        <v>0</v>
      </c>
      <c r="P13" s="46">
        <f t="shared" si="5"/>
        <v>0</v>
      </c>
    </row>
    <row r="14" spans="1:16" ht="62.25">
      <c r="A14" s="18">
        <v>12</v>
      </c>
      <c r="B14" s="18" t="s">
        <v>337</v>
      </c>
      <c r="C14" s="18" t="s">
        <v>330</v>
      </c>
      <c r="D14" s="19">
        <v>900</v>
      </c>
      <c r="E14" s="19">
        <v>144</v>
      </c>
      <c r="F14" s="19"/>
      <c r="G14" s="15">
        <f t="shared" si="0"/>
        <v>1044</v>
      </c>
      <c r="H14" s="20">
        <v>90</v>
      </c>
      <c r="I14" s="20">
        <f t="shared" si="1"/>
        <v>93960</v>
      </c>
      <c r="J14" s="20">
        <f t="shared" si="2"/>
        <v>103356.00000000001</v>
      </c>
      <c r="K14" s="46"/>
      <c r="L14" s="46"/>
      <c r="M14" s="46"/>
      <c r="N14" s="46">
        <f t="shared" si="3"/>
        <v>0</v>
      </c>
      <c r="O14" s="46">
        <f t="shared" si="4"/>
        <v>0</v>
      </c>
      <c r="P14" s="46">
        <f t="shared" si="5"/>
        <v>0</v>
      </c>
    </row>
    <row r="15" spans="1:16" ht="62.25">
      <c r="A15" s="18">
        <v>13</v>
      </c>
      <c r="B15" s="18" t="s">
        <v>338</v>
      </c>
      <c r="C15" s="18" t="s">
        <v>330</v>
      </c>
      <c r="D15" s="19">
        <v>900</v>
      </c>
      <c r="E15" s="19">
        <v>60</v>
      </c>
      <c r="F15" s="19"/>
      <c r="G15" s="15">
        <f t="shared" si="0"/>
        <v>960</v>
      </c>
      <c r="H15" s="20">
        <v>90</v>
      </c>
      <c r="I15" s="20">
        <f t="shared" si="1"/>
        <v>86400</v>
      </c>
      <c r="J15" s="20">
        <f t="shared" si="2"/>
        <v>95040.00000000001</v>
      </c>
      <c r="K15" s="46"/>
      <c r="L15" s="46"/>
      <c r="M15" s="46"/>
      <c r="N15" s="46">
        <f t="shared" si="3"/>
        <v>0</v>
      </c>
      <c r="O15" s="46">
        <f t="shared" si="4"/>
        <v>0</v>
      </c>
      <c r="P15" s="46">
        <f t="shared" si="5"/>
        <v>0</v>
      </c>
    </row>
    <row r="16" spans="1:16" ht="62.25">
      <c r="A16" s="18">
        <v>14</v>
      </c>
      <c r="B16" s="18" t="s">
        <v>339</v>
      </c>
      <c r="C16" s="18" t="s">
        <v>330</v>
      </c>
      <c r="D16" s="19">
        <v>480</v>
      </c>
      <c r="E16" s="19">
        <v>144</v>
      </c>
      <c r="F16" s="19"/>
      <c r="G16" s="15">
        <f t="shared" si="0"/>
        <v>624</v>
      </c>
      <c r="H16" s="20">
        <v>90</v>
      </c>
      <c r="I16" s="20">
        <f t="shared" si="1"/>
        <v>56160</v>
      </c>
      <c r="J16" s="20">
        <f t="shared" si="2"/>
        <v>61776.00000000001</v>
      </c>
      <c r="K16" s="46"/>
      <c r="L16" s="46"/>
      <c r="M16" s="46"/>
      <c r="N16" s="46">
        <f t="shared" si="3"/>
        <v>0</v>
      </c>
      <c r="O16" s="46">
        <f t="shared" si="4"/>
        <v>0</v>
      </c>
      <c r="P16" s="46">
        <f t="shared" si="5"/>
        <v>0</v>
      </c>
    </row>
    <row r="17" spans="1:16" ht="62.25">
      <c r="A17" s="18">
        <v>15</v>
      </c>
      <c r="B17" s="18" t="s">
        <v>340</v>
      </c>
      <c r="C17" s="18" t="s">
        <v>330</v>
      </c>
      <c r="D17" s="19">
        <v>480</v>
      </c>
      <c r="E17" s="19"/>
      <c r="F17" s="19"/>
      <c r="G17" s="15">
        <f t="shared" si="0"/>
        <v>480</v>
      </c>
      <c r="H17" s="20">
        <v>90</v>
      </c>
      <c r="I17" s="20">
        <f t="shared" si="1"/>
        <v>43200</v>
      </c>
      <c r="J17" s="20">
        <f t="shared" si="2"/>
        <v>47520.00000000001</v>
      </c>
      <c r="K17" s="46"/>
      <c r="L17" s="46"/>
      <c r="M17" s="46"/>
      <c r="N17" s="46">
        <f t="shared" si="3"/>
        <v>0</v>
      </c>
      <c r="O17" s="46">
        <f t="shared" si="4"/>
        <v>0</v>
      </c>
      <c r="P17" s="46">
        <f t="shared" si="5"/>
        <v>0</v>
      </c>
    </row>
    <row r="18" spans="1:16" ht="62.25">
      <c r="A18" s="18">
        <v>16</v>
      </c>
      <c r="B18" s="18" t="s">
        <v>341</v>
      </c>
      <c r="C18" s="18" t="s">
        <v>330</v>
      </c>
      <c r="D18" s="19">
        <v>480</v>
      </c>
      <c r="E18" s="19"/>
      <c r="F18" s="19"/>
      <c r="G18" s="15">
        <f t="shared" si="0"/>
        <v>480</v>
      </c>
      <c r="H18" s="20">
        <v>90</v>
      </c>
      <c r="I18" s="20">
        <f t="shared" si="1"/>
        <v>43200</v>
      </c>
      <c r="J18" s="20">
        <f t="shared" si="2"/>
        <v>47520.00000000001</v>
      </c>
      <c r="K18" s="46"/>
      <c r="L18" s="46"/>
      <c r="M18" s="46"/>
      <c r="N18" s="46">
        <f t="shared" si="3"/>
        <v>0</v>
      </c>
      <c r="O18" s="46">
        <f t="shared" si="4"/>
        <v>0</v>
      </c>
      <c r="P18" s="46">
        <f t="shared" si="5"/>
        <v>0</v>
      </c>
    </row>
    <row r="19" spans="1:16" ht="62.25">
      <c r="A19" s="18">
        <v>17</v>
      </c>
      <c r="B19" s="18" t="s">
        <v>342</v>
      </c>
      <c r="C19" s="18" t="s">
        <v>330</v>
      </c>
      <c r="D19" s="19">
        <v>1800</v>
      </c>
      <c r="E19" s="19"/>
      <c r="F19" s="19"/>
      <c r="G19" s="15">
        <f t="shared" si="0"/>
        <v>1800</v>
      </c>
      <c r="H19" s="20">
        <v>90</v>
      </c>
      <c r="I19" s="20">
        <f t="shared" si="1"/>
        <v>162000</v>
      </c>
      <c r="J19" s="20">
        <f t="shared" si="2"/>
        <v>178200</v>
      </c>
      <c r="K19" s="46"/>
      <c r="L19" s="46"/>
      <c r="M19" s="46"/>
      <c r="N19" s="46">
        <f t="shared" si="3"/>
        <v>0</v>
      </c>
      <c r="O19" s="46">
        <f t="shared" si="4"/>
        <v>0</v>
      </c>
      <c r="P19" s="46">
        <f t="shared" si="5"/>
        <v>0</v>
      </c>
    </row>
    <row r="20" spans="1:16" ht="62.25">
      <c r="A20" s="18">
        <v>18</v>
      </c>
      <c r="B20" s="18" t="s">
        <v>343</v>
      </c>
      <c r="C20" s="18" t="s">
        <v>330</v>
      </c>
      <c r="D20" s="19">
        <v>1800</v>
      </c>
      <c r="E20" s="19"/>
      <c r="F20" s="19"/>
      <c r="G20" s="15">
        <f t="shared" si="0"/>
        <v>1800</v>
      </c>
      <c r="H20" s="20">
        <v>90</v>
      </c>
      <c r="I20" s="20">
        <f t="shared" si="1"/>
        <v>162000</v>
      </c>
      <c r="J20" s="20">
        <f t="shared" si="2"/>
        <v>178200</v>
      </c>
      <c r="K20" s="46"/>
      <c r="L20" s="46"/>
      <c r="M20" s="46"/>
      <c r="N20" s="46">
        <f t="shared" si="3"/>
        <v>0</v>
      </c>
      <c r="O20" s="46">
        <f t="shared" si="4"/>
        <v>0</v>
      </c>
      <c r="P20" s="46">
        <f t="shared" si="5"/>
        <v>0</v>
      </c>
    </row>
    <row r="21" spans="1:16" ht="62.25">
      <c r="A21" s="18">
        <v>19</v>
      </c>
      <c r="B21" s="18" t="s">
        <v>344</v>
      </c>
      <c r="C21" s="18" t="s">
        <v>330</v>
      </c>
      <c r="D21" s="19">
        <v>3000</v>
      </c>
      <c r="E21" s="19"/>
      <c r="F21" s="19"/>
      <c r="G21" s="15">
        <f t="shared" si="0"/>
        <v>3000</v>
      </c>
      <c r="H21" s="20">
        <v>90</v>
      </c>
      <c r="I21" s="20">
        <f t="shared" si="1"/>
        <v>270000</v>
      </c>
      <c r="J21" s="20">
        <f t="shared" si="2"/>
        <v>297000</v>
      </c>
      <c r="K21" s="46"/>
      <c r="L21" s="46"/>
      <c r="M21" s="46"/>
      <c r="N21" s="46">
        <f t="shared" si="3"/>
        <v>0</v>
      </c>
      <c r="O21" s="46">
        <f t="shared" si="4"/>
        <v>0</v>
      </c>
      <c r="P21" s="46">
        <f t="shared" si="5"/>
        <v>0</v>
      </c>
    </row>
    <row r="22" spans="1:16" ht="62.25">
      <c r="A22" s="18">
        <v>20</v>
      </c>
      <c r="B22" s="33" t="s">
        <v>318</v>
      </c>
      <c r="C22" s="18" t="s">
        <v>330</v>
      </c>
      <c r="D22" s="19">
        <v>1800</v>
      </c>
      <c r="E22" s="19"/>
      <c r="F22" s="19"/>
      <c r="G22" s="15">
        <f t="shared" si="0"/>
        <v>1800</v>
      </c>
      <c r="H22" s="20">
        <v>90</v>
      </c>
      <c r="I22" s="20">
        <f t="shared" si="1"/>
        <v>162000</v>
      </c>
      <c r="J22" s="20">
        <f t="shared" si="2"/>
        <v>178200</v>
      </c>
      <c r="K22" s="46"/>
      <c r="L22" s="46"/>
      <c r="M22" s="46"/>
      <c r="N22" s="46">
        <f t="shared" si="3"/>
        <v>0</v>
      </c>
      <c r="O22" s="46">
        <f t="shared" si="4"/>
        <v>0</v>
      </c>
      <c r="P22" s="46">
        <f t="shared" si="5"/>
        <v>0</v>
      </c>
    </row>
    <row r="23" spans="1:16" ht="78">
      <c r="A23" s="18">
        <v>21</v>
      </c>
      <c r="B23" s="33" t="s">
        <v>319</v>
      </c>
      <c r="C23" s="18" t="s">
        <v>330</v>
      </c>
      <c r="D23" s="19">
        <v>1800</v>
      </c>
      <c r="E23" s="19"/>
      <c r="F23" s="19"/>
      <c r="G23" s="15">
        <f t="shared" si="0"/>
        <v>1800</v>
      </c>
      <c r="H23" s="20">
        <v>90</v>
      </c>
      <c r="I23" s="20">
        <f t="shared" si="1"/>
        <v>162000</v>
      </c>
      <c r="J23" s="20">
        <f t="shared" si="2"/>
        <v>178200</v>
      </c>
      <c r="K23" s="46"/>
      <c r="L23" s="46"/>
      <c r="M23" s="46"/>
      <c r="N23" s="46">
        <f t="shared" si="3"/>
        <v>0</v>
      </c>
      <c r="O23" s="46">
        <f t="shared" si="4"/>
        <v>0</v>
      </c>
      <c r="P23" s="46">
        <f t="shared" si="5"/>
        <v>0</v>
      </c>
    </row>
    <row r="24" spans="1:16" ht="62.25">
      <c r="A24" s="18">
        <v>22</v>
      </c>
      <c r="B24" s="18" t="s">
        <v>345</v>
      </c>
      <c r="C24" s="18" t="s">
        <v>330</v>
      </c>
      <c r="D24" s="19">
        <v>1800</v>
      </c>
      <c r="E24" s="19"/>
      <c r="F24" s="19"/>
      <c r="G24" s="15">
        <f t="shared" si="0"/>
        <v>1800</v>
      </c>
      <c r="H24" s="20">
        <v>90</v>
      </c>
      <c r="I24" s="20">
        <f t="shared" si="1"/>
        <v>162000</v>
      </c>
      <c r="J24" s="20">
        <f t="shared" si="2"/>
        <v>178200</v>
      </c>
      <c r="K24" s="46"/>
      <c r="L24" s="46"/>
      <c r="M24" s="46"/>
      <c r="N24" s="46">
        <f t="shared" si="3"/>
        <v>0</v>
      </c>
      <c r="O24" s="46">
        <f t="shared" si="4"/>
        <v>0</v>
      </c>
      <c r="P24" s="46">
        <f t="shared" si="5"/>
        <v>0</v>
      </c>
    </row>
    <row r="25" spans="1:16" ht="62.25">
      <c r="A25" s="18">
        <v>23</v>
      </c>
      <c r="B25" s="18" t="s">
        <v>346</v>
      </c>
      <c r="C25" s="18" t="s">
        <v>330</v>
      </c>
      <c r="D25" s="19">
        <v>1200</v>
      </c>
      <c r="E25" s="19"/>
      <c r="F25" s="19"/>
      <c r="G25" s="15">
        <f t="shared" si="0"/>
        <v>1200</v>
      </c>
      <c r="H25" s="20">
        <v>90</v>
      </c>
      <c r="I25" s="20">
        <f t="shared" si="1"/>
        <v>108000</v>
      </c>
      <c r="J25" s="20">
        <f t="shared" si="2"/>
        <v>118800.00000000001</v>
      </c>
      <c r="K25" s="46"/>
      <c r="L25" s="46"/>
      <c r="M25" s="46"/>
      <c r="N25" s="46">
        <f t="shared" si="3"/>
        <v>0</v>
      </c>
      <c r="O25" s="46">
        <f t="shared" si="4"/>
        <v>0</v>
      </c>
      <c r="P25" s="46">
        <f t="shared" si="5"/>
        <v>0</v>
      </c>
    </row>
    <row r="26" spans="1:16" ht="62.25">
      <c r="A26" s="18">
        <v>24</v>
      </c>
      <c r="B26" s="18" t="s">
        <v>10</v>
      </c>
      <c r="C26" s="18" t="s">
        <v>330</v>
      </c>
      <c r="D26" s="19"/>
      <c r="E26" s="19">
        <v>144</v>
      </c>
      <c r="F26" s="19"/>
      <c r="G26" s="15">
        <f t="shared" si="0"/>
        <v>144</v>
      </c>
      <c r="H26" s="20">
        <v>90</v>
      </c>
      <c r="I26" s="20">
        <f t="shared" si="1"/>
        <v>12960</v>
      </c>
      <c r="J26" s="20">
        <f t="shared" si="2"/>
        <v>14256.000000000002</v>
      </c>
      <c r="K26" s="46"/>
      <c r="L26" s="46"/>
      <c r="M26" s="46"/>
      <c r="N26" s="46">
        <f t="shared" si="3"/>
        <v>0</v>
      </c>
      <c r="O26" s="46">
        <f t="shared" si="4"/>
        <v>0</v>
      </c>
      <c r="P26" s="46">
        <f t="shared" si="5"/>
        <v>0</v>
      </c>
    </row>
    <row r="27" spans="1:16" ht="62.25">
      <c r="A27" s="18">
        <v>25</v>
      </c>
      <c r="B27" s="18" t="s">
        <v>347</v>
      </c>
      <c r="C27" s="18" t="s">
        <v>330</v>
      </c>
      <c r="D27" s="19">
        <v>1800</v>
      </c>
      <c r="E27" s="19">
        <v>408</v>
      </c>
      <c r="F27" s="19"/>
      <c r="G27" s="15">
        <f t="shared" si="0"/>
        <v>2208</v>
      </c>
      <c r="H27" s="20">
        <v>90</v>
      </c>
      <c r="I27" s="20">
        <f t="shared" si="1"/>
        <v>198720</v>
      </c>
      <c r="J27" s="20">
        <f t="shared" si="2"/>
        <v>218592.00000000003</v>
      </c>
      <c r="K27" s="46"/>
      <c r="L27" s="46"/>
      <c r="M27" s="46"/>
      <c r="N27" s="46">
        <f t="shared" si="3"/>
        <v>0</v>
      </c>
      <c r="O27" s="46">
        <f t="shared" si="4"/>
        <v>0</v>
      </c>
      <c r="P27" s="46">
        <f t="shared" si="5"/>
        <v>0</v>
      </c>
    </row>
    <row r="28" spans="1:16" ht="62.25">
      <c r="A28" s="18">
        <v>26</v>
      </c>
      <c r="B28" s="18" t="s">
        <v>348</v>
      </c>
      <c r="C28" s="18" t="s">
        <v>330</v>
      </c>
      <c r="D28" s="19">
        <v>1800</v>
      </c>
      <c r="E28" s="19"/>
      <c r="F28" s="19"/>
      <c r="G28" s="15">
        <f t="shared" si="0"/>
        <v>1800</v>
      </c>
      <c r="H28" s="20">
        <v>90</v>
      </c>
      <c r="I28" s="20">
        <f t="shared" si="1"/>
        <v>162000</v>
      </c>
      <c r="J28" s="20">
        <f t="shared" si="2"/>
        <v>178200</v>
      </c>
      <c r="K28" s="46"/>
      <c r="L28" s="46"/>
      <c r="M28" s="46"/>
      <c r="N28" s="46">
        <f t="shared" si="3"/>
        <v>0</v>
      </c>
      <c r="O28" s="46">
        <f t="shared" si="4"/>
        <v>0</v>
      </c>
      <c r="P28" s="46">
        <f t="shared" si="5"/>
        <v>0</v>
      </c>
    </row>
    <row r="29" spans="1:16" ht="62.25">
      <c r="A29" s="18">
        <v>27</v>
      </c>
      <c r="B29" s="18" t="s">
        <v>349</v>
      </c>
      <c r="C29" s="18" t="s">
        <v>330</v>
      </c>
      <c r="D29" s="19">
        <v>1800</v>
      </c>
      <c r="E29" s="19">
        <v>72</v>
      </c>
      <c r="F29" s="19"/>
      <c r="G29" s="15">
        <f t="shared" si="0"/>
        <v>1872</v>
      </c>
      <c r="H29" s="20">
        <v>90</v>
      </c>
      <c r="I29" s="20">
        <f t="shared" si="1"/>
        <v>168480</v>
      </c>
      <c r="J29" s="20">
        <f t="shared" si="2"/>
        <v>185328.00000000003</v>
      </c>
      <c r="K29" s="46"/>
      <c r="L29" s="46"/>
      <c r="M29" s="46"/>
      <c r="N29" s="46">
        <f t="shared" si="3"/>
        <v>0</v>
      </c>
      <c r="O29" s="46">
        <f t="shared" si="4"/>
        <v>0</v>
      </c>
      <c r="P29" s="46">
        <f t="shared" si="5"/>
        <v>0</v>
      </c>
    </row>
    <row r="30" spans="1:16" ht="62.25">
      <c r="A30" s="18">
        <v>28</v>
      </c>
      <c r="B30" s="18" t="s">
        <v>350</v>
      </c>
      <c r="C30" s="18" t="s">
        <v>330</v>
      </c>
      <c r="D30" s="19">
        <v>1800</v>
      </c>
      <c r="E30" s="19"/>
      <c r="F30" s="19"/>
      <c r="G30" s="15">
        <f t="shared" si="0"/>
        <v>1800</v>
      </c>
      <c r="H30" s="20">
        <v>90</v>
      </c>
      <c r="I30" s="20">
        <f t="shared" si="1"/>
        <v>162000</v>
      </c>
      <c r="J30" s="20">
        <f t="shared" si="2"/>
        <v>178200</v>
      </c>
      <c r="K30" s="46"/>
      <c r="L30" s="46"/>
      <c r="M30" s="46"/>
      <c r="N30" s="46">
        <f t="shared" si="3"/>
        <v>0</v>
      </c>
      <c r="O30" s="46">
        <f t="shared" si="4"/>
        <v>0</v>
      </c>
      <c r="P30" s="46">
        <f t="shared" si="5"/>
        <v>0</v>
      </c>
    </row>
    <row r="31" spans="1:16" ht="62.25">
      <c r="A31" s="18">
        <v>29</v>
      </c>
      <c r="B31" s="18" t="s">
        <v>351</v>
      </c>
      <c r="C31" s="18" t="s">
        <v>330</v>
      </c>
      <c r="D31" s="19">
        <v>4800</v>
      </c>
      <c r="E31" s="19">
        <v>84</v>
      </c>
      <c r="F31" s="19"/>
      <c r="G31" s="15">
        <f t="shared" si="0"/>
        <v>4884</v>
      </c>
      <c r="H31" s="20">
        <v>90</v>
      </c>
      <c r="I31" s="20">
        <f t="shared" si="1"/>
        <v>439560</v>
      </c>
      <c r="J31" s="20">
        <f t="shared" si="2"/>
        <v>483516.00000000006</v>
      </c>
      <c r="K31" s="46"/>
      <c r="L31" s="46"/>
      <c r="M31" s="46"/>
      <c r="N31" s="46">
        <f t="shared" si="3"/>
        <v>0</v>
      </c>
      <c r="O31" s="46">
        <f t="shared" si="4"/>
        <v>0</v>
      </c>
      <c r="P31" s="46">
        <f t="shared" si="5"/>
        <v>0</v>
      </c>
    </row>
    <row r="32" spans="1:16" ht="62.25">
      <c r="A32" s="18">
        <v>30</v>
      </c>
      <c r="B32" s="18" t="s">
        <v>352</v>
      </c>
      <c r="C32" s="18" t="s">
        <v>330</v>
      </c>
      <c r="D32" s="19">
        <v>1800</v>
      </c>
      <c r="E32" s="19">
        <v>216</v>
      </c>
      <c r="F32" s="19"/>
      <c r="G32" s="15">
        <f t="shared" si="0"/>
        <v>2016</v>
      </c>
      <c r="H32" s="20">
        <v>90</v>
      </c>
      <c r="I32" s="20">
        <f t="shared" si="1"/>
        <v>181440</v>
      </c>
      <c r="J32" s="20">
        <f t="shared" si="2"/>
        <v>199584.00000000003</v>
      </c>
      <c r="K32" s="46"/>
      <c r="L32" s="46"/>
      <c r="M32" s="46"/>
      <c r="N32" s="46">
        <f t="shared" si="3"/>
        <v>0</v>
      </c>
      <c r="O32" s="46">
        <f t="shared" si="4"/>
        <v>0</v>
      </c>
      <c r="P32" s="46">
        <f t="shared" si="5"/>
        <v>0</v>
      </c>
    </row>
    <row r="33" spans="1:16" ht="78">
      <c r="A33" s="18">
        <v>31</v>
      </c>
      <c r="B33" s="18" t="s">
        <v>353</v>
      </c>
      <c r="C33" s="18" t="s">
        <v>330</v>
      </c>
      <c r="D33" s="19">
        <v>1800</v>
      </c>
      <c r="E33" s="19"/>
      <c r="F33" s="19"/>
      <c r="G33" s="15">
        <f t="shared" si="0"/>
        <v>1800</v>
      </c>
      <c r="H33" s="20">
        <v>90</v>
      </c>
      <c r="I33" s="20">
        <f t="shared" si="1"/>
        <v>162000</v>
      </c>
      <c r="J33" s="20">
        <f t="shared" si="2"/>
        <v>178200</v>
      </c>
      <c r="K33" s="46"/>
      <c r="L33" s="46"/>
      <c r="M33" s="46"/>
      <c r="N33" s="46">
        <f t="shared" si="3"/>
        <v>0</v>
      </c>
      <c r="O33" s="46">
        <f t="shared" si="4"/>
        <v>0</v>
      </c>
      <c r="P33" s="46">
        <f t="shared" si="5"/>
        <v>0</v>
      </c>
    </row>
    <row r="34" spans="1:16" ht="62.25">
      <c r="A34" s="18">
        <v>32</v>
      </c>
      <c r="B34" s="18" t="s">
        <v>354</v>
      </c>
      <c r="C34" s="18" t="s">
        <v>330</v>
      </c>
      <c r="D34" s="19">
        <v>1800</v>
      </c>
      <c r="E34" s="19"/>
      <c r="F34" s="19"/>
      <c r="G34" s="15">
        <f t="shared" si="0"/>
        <v>1800</v>
      </c>
      <c r="H34" s="20">
        <v>90</v>
      </c>
      <c r="I34" s="20">
        <f t="shared" si="1"/>
        <v>162000</v>
      </c>
      <c r="J34" s="20">
        <f t="shared" si="2"/>
        <v>178200</v>
      </c>
      <c r="K34" s="46"/>
      <c r="L34" s="46"/>
      <c r="M34" s="46"/>
      <c r="N34" s="46">
        <f t="shared" si="3"/>
        <v>0</v>
      </c>
      <c r="O34" s="46">
        <f t="shared" si="4"/>
        <v>0</v>
      </c>
      <c r="P34" s="46">
        <f t="shared" si="5"/>
        <v>0</v>
      </c>
    </row>
    <row r="35" spans="1:16" ht="62.25">
      <c r="A35" s="18">
        <v>33</v>
      </c>
      <c r="B35" s="18" t="s">
        <v>17</v>
      </c>
      <c r="C35" s="18" t="s">
        <v>330</v>
      </c>
      <c r="D35" s="19"/>
      <c r="E35" s="19">
        <v>108</v>
      </c>
      <c r="F35" s="19"/>
      <c r="G35" s="15">
        <f t="shared" si="0"/>
        <v>108</v>
      </c>
      <c r="H35" s="20">
        <v>90</v>
      </c>
      <c r="I35" s="20">
        <f t="shared" si="1"/>
        <v>9720</v>
      </c>
      <c r="J35" s="20">
        <f t="shared" si="2"/>
        <v>10692</v>
      </c>
      <c r="K35" s="46"/>
      <c r="L35" s="46"/>
      <c r="M35" s="46"/>
      <c r="N35" s="46">
        <f t="shared" si="3"/>
        <v>0</v>
      </c>
      <c r="O35" s="46">
        <f t="shared" si="4"/>
        <v>0</v>
      </c>
      <c r="P35" s="46">
        <f t="shared" si="5"/>
        <v>0</v>
      </c>
    </row>
    <row r="36" spans="1:16" ht="62.25">
      <c r="A36" s="18">
        <v>34</v>
      </c>
      <c r="B36" s="18" t="s">
        <v>355</v>
      </c>
      <c r="C36" s="18" t="s">
        <v>330</v>
      </c>
      <c r="D36" s="19">
        <v>1800</v>
      </c>
      <c r="E36" s="19"/>
      <c r="F36" s="19"/>
      <c r="G36" s="15">
        <f t="shared" si="0"/>
        <v>1800</v>
      </c>
      <c r="H36" s="20">
        <v>90</v>
      </c>
      <c r="I36" s="20">
        <f t="shared" si="1"/>
        <v>162000</v>
      </c>
      <c r="J36" s="20">
        <f t="shared" si="2"/>
        <v>178200</v>
      </c>
      <c r="K36" s="46"/>
      <c r="L36" s="46"/>
      <c r="M36" s="46"/>
      <c r="N36" s="46">
        <f t="shared" si="3"/>
        <v>0</v>
      </c>
      <c r="O36" s="46">
        <f t="shared" si="4"/>
        <v>0</v>
      </c>
      <c r="P36" s="46">
        <f t="shared" si="5"/>
        <v>0</v>
      </c>
    </row>
    <row r="37" spans="1:16" ht="62.25">
      <c r="A37" s="18">
        <v>35</v>
      </c>
      <c r="B37" s="18" t="s">
        <v>114</v>
      </c>
      <c r="C37" s="18" t="s">
        <v>330</v>
      </c>
      <c r="D37" s="19">
        <v>2400</v>
      </c>
      <c r="E37" s="19"/>
      <c r="F37" s="19"/>
      <c r="G37" s="15">
        <f t="shared" si="0"/>
        <v>2400</v>
      </c>
      <c r="H37" s="20">
        <v>90</v>
      </c>
      <c r="I37" s="20">
        <f t="shared" si="1"/>
        <v>216000</v>
      </c>
      <c r="J37" s="20">
        <f t="shared" si="2"/>
        <v>237600.00000000003</v>
      </c>
      <c r="K37" s="46"/>
      <c r="L37" s="46"/>
      <c r="M37" s="46"/>
      <c r="N37" s="46">
        <f t="shared" si="3"/>
        <v>0</v>
      </c>
      <c r="O37" s="46">
        <f t="shared" si="4"/>
        <v>0</v>
      </c>
      <c r="P37" s="46">
        <f t="shared" si="5"/>
        <v>0</v>
      </c>
    </row>
    <row r="38" spans="1:16" ht="62.25">
      <c r="A38" s="18">
        <v>36</v>
      </c>
      <c r="B38" s="18" t="s">
        <v>18</v>
      </c>
      <c r="C38" s="18" t="s">
        <v>330</v>
      </c>
      <c r="D38" s="19"/>
      <c r="E38" s="19">
        <v>36</v>
      </c>
      <c r="F38" s="19"/>
      <c r="G38" s="15">
        <f t="shared" si="0"/>
        <v>36</v>
      </c>
      <c r="H38" s="20">
        <v>90</v>
      </c>
      <c r="I38" s="20">
        <f t="shared" si="1"/>
        <v>3240</v>
      </c>
      <c r="J38" s="20">
        <f t="shared" si="2"/>
        <v>3564.0000000000005</v>
      </c>
      <c r="K38" s="46"/>
      <c r="L38" s="46"/>
      <c r="M38" s="46"/>
      <c r="N38" s="46">
        <f t="shared" si="3"/>
        <v>0</v>
      </c>
      <c r="O38" s="46">
        <f t="shared" si="4"/>
        <v>0</v>
      </c>
      <c r="P38" s="46">
        <f t="shared" si="5"/>
        <v>0</v>
      </c>
    </row>
    <row r="39" spans="1:16" ht="62.25">
      <c r="A39" s="18">
        <v>37</v>
      </c>
      <c r="B39" s="18" t="s">
        <v>115</v>
      </c>
      <c r="C39" s="18" t="s">
        <v>330</v>
      </c>
      <c r="D39" s="19">
        <v>480</v>
      </c>
      <c r="E39" s="19"/>
      <c r="F39" s="19"/>
      <c r="G39" s="15">
        <f t="shared" si="0"/>
        <v>480</v>
      </c>
      <c r="H39" s="20">
        <v>90</v>
      </c>
      <c r="I39" s="20">
        <f t="shared" si="1"/>
        <v>43200</v>
      </c>
      <c r="J39" s="20">
        <f t="shared" si="2"/>
        <v>47520.00000000001</v>
      </c>
      <c r="K39" s="46"/>
      <c r="L39" s="46"/>
      <c r="M39" s="46"/>
      <c r="N39" s="46">
        <f t="shared" si="3"/>
        <v>0</v>
      </c>
      <c r="O39" s="46">
        <f t="shared" si="4"/>
        <v>0</v>
      </c>
      <c r="P39" s="46">
        <f t="shared" si="5"/>
        <v>0</v>
      </c>
    </row>
    <row r="40" spans="1:16" ht="62.25">
      <c r="A40" s="18">
        <v>38</v>
      </c>
      <c r="B40" s="18" t="s">
        <v>116</v>
      </c>
      <c r="C40" s="18" t="s">
        <v>330</v>
      </c>
      <c r="D40" s="19">
        <v>480</v>
      </c>
      <c r="E40" s="19"/>
      <c r="F40" s="19"/>
      <c r="G40" s="15">
        <f t="shared" si="0"/>
        <v>480</v>
      </c>
      <c r="H40" s="20">
        <v>90</v>
      </c>
      <c r="I40" s="20">
        <f t="shared" si="1"/>
        <v>43200</v>
      </c>
      <c r="J40" s="20">
        <f t="shared" si="2"/>
        <v>47520.00000000001</v>
      </c>
      <c r="K40" s="46"/>
      <c r="L40" s="46"/>
      <c r="M40" s="46"/>
      <c r="N40" s="46">
        <f t="shared" si="3"/>
        <v>0</v>
      </c>
      <c r="O40" s="46">
        <f t="shared" si="4"/>
        <v>0</v>
      </c>
      <c r="P40" s="46">
        <f t="shared" si="5"/>
        <v>0</v>
      </c>
    </row>
    <row r="41" spans="1:16" ht="62.25">
      <c r="A41" s="18">
        <v>39</v>
      </c>
      <c r="B41" s="18" t="s">
        <v>19</v>
      </c>
      <c r="C41" s="18" t="s">
        <v>330</v>
      </c>
      <c r="D41" s="19"/>
      <c r="E41" s="19">
        <v>60</v>
      </c>
      <c r="F41" s="19"/>
      <c r="G41" s="15">
        <f t="shared" si="0"/>
        <v>60</v>
      </c>
      <c r="H41" s="20">
        <v>90</v>
      </c>
      <c r="I41" s="20">
        <f t="shared" si="1"/>
        <v>5400</v>
      </c>
      <c r="J41" s="20">
        <f t="shared" si="2"/>
        <v>5940.000000000001</v>
      </c>
      <c r="K41" s="46"/>
      <c r="L41" s="46"/>
      <c r="M41" s="46"/>
      <c r="N41" s="46">
        <f t="shared" si="3"/>
        <v>0</v>
      </c>
      <c r="O41" s="46">
        <f t="shared" si="4"/>
        <v>0</v>
      </c>
      <c r="P41" s="46">
        <f t="shared" si="5"/>
        <v>0</v>
      </c>
    </row>
    <row r="42" spans="1:16" ht="62.25">
      <c r="A42" s="18">
        <v>40</v>
      </c>
      <c r="B42" s="18" t="s">
        <v>117</v>
      </c>
      <c r="C42" s="18" t="s">
        <v>330</v>
      </c>
      <c r="D42" s="19">
        <v>480</v>
      </c>
      <c r="E42" s="19"/>
      <c r="F42" s="19"/>
      <c r="G42" s="15">
        <f t="shared" si="0"/>
        <v>480</v>
      </c>
      <c r="H42" s="20">
        <v>90</v>
      </c>
      <c r="I42" s="20">
        <f t="shared" si="1"/>
        <v>43200</v>
      </c>
      <c r="J42" s="20">
        <f t="shared" si="2"/>
        <v>47520.00000000001</v>
      </c>
      <c r="K42" s="46"/>
      <c r="L42" s="46"/>
      <c r="M42" s="46"/>
      <c r="N42" s="46">
        <f t="shared" si="3"/>
        <v>0</v>
      </c>
      <c r="O42" s="46">
        <f t="shared" si="4"/>
        <v>0</v>
      </c>
      <c r="P42" s="46">
        <f t="shared" si="5"/>
        <v>0</v>
      </c>
    </row>
    <row r="43" spans="1:16" ht="62.25">
      <c r="A43" s="18">
        <v>41</v>
      </c>
      <c r="B43" s="18" t="s">
        <v>118</v>
      </c>
      <c r="C43" s="18" t="s">
        <v>330</v>
      </c>
      <c r="D43" s="19">
        <v>240</v>
      </c>
      <c r="E43" s="19"/>
      <c r="F43" s="19"/>
      <c r="G43" s="15">
        <f t="shared" si="0"/>
        <v>240</v>
      </c>
      <c r="H43" s="20">
        <v>450</v>
      </c>
      <c r="I43" s="20">
        <f t="shared" si="1"/>
        <v>108000</v>
      </c>
      <c r="J43" s="20">
        <f t="shared" si="2"/>
        <v>118800.00000000001</v>
      </c>
      <c r="K43" s="46"/>
      <c r="L43" s="46"/>
      <c r="M43" s="46"/>
      <c r="N43" s="46">
        <f t="shared" si="3"/>
        <v>0</v>
      </c>
      <c r="O43" s="46">
        <f t="shared" si="4"/>
        <v>0</v>
      </c>
      <c r="P43" s="46">
        <f t="shared" si="5"/>
        <v>0</v>
      </c>
    </row>
    <row r="44" spans="1:16" ht="62.25">
      <c r="A44" s="18">
        <v>42</v>
      </c>
      <c r="B44" s="18" t="s">
        <v>119</v>
      </c>
      <c r="C44" s="18" t="s">
        <v>330</v>
      </c>
      <c r="D44" s="19">
        <v>240</v>
      </c>
      <c r="E44" s="19"/>
      <c r="F44" s="19"/>
      <c r="G44" s="15">
        <f t="shared" si="0"/>
        <v>240</v>
      </c>
      <c r="H44" s="20">
        <v>450</v>
      </c>
      <c r="I44" s="20">
        <f t="shared" si="1"/>
        <v>108000</v>
      </c>
      <c r="J44" s="20">
        <f t="shared" si="2"/>
        <v>118800.00000000001</v>
      </c>
      <c r="K44" s="46"/>
      <c r="L44" s="46"/>
      <c r="M44" s="46"/>
      <c r="N44" s="46">
        <f t="shared" si="3"/>
        <v>0</v>
      </c>
      <c r="O44" s="46">
        <f t="shared" si="4"/>
        <v>0</v>
      </c>
      <c r="P44" s="46">
        <f t="shared" si="5"/>
        <v>0</v>
      </c>
    </row>
    <row r="45" spans="1:16" ht="62.25">
      <c r="A45" s="18">
        <v>43</v>
      </c>
      <c r="B45" s="18" t="s">
        <v>120</v>
      </c>
      <c r="C45" s="18" t="s">
        <v>330</v>
      </c>
      <c r="D45" s="19">
        <v>240</v>
      </c>
      <c r="E45" s="19"/>
      <c r="F45" s="19"/>
      <c r="G45" s="15">
        <f t="shared" si="0"/>
        <v>240</v>
      </c>
      <c r="H45" s="20">
        <v>450</v>
      </c>
      <c r="I45" s="20">
        <f t="shared" si="1"/>
        <v>108000</v>
      </c>
      <c r="J45" s="20">
        <f t="shared" si="2"/>
        <v>118800.00000000001</v>
      </c>
      <c r="K45" s="46"/>
      <c r="L45" s="46"/>
      <c r="M45" s="46"/>
      <c r="N45" s="46">
        <f t="shared" si="3"/>
        <v>0</v>
      </c>
      <c r="O45" s="46">
        <f t="shared" si="4"/>
        <v>0</v>
      </c>
      <c r="P45" s="46">
        <f t="shared" si="5"/>
        <v>0</v>
      </c>
    </row>
    <row r="46" spans="1:16" ht="48" customHeight="1">
      <c r="A46" s="18"/>
      <c r="B46" s="18"/>
      <c r="C46" s="18"/>
      <c r="D46" s="19"/>
      <c r="E46" s="19"/>
      <c r="F46" s="19"/>
      <c r="G46" s="15"/>
      <c r="H46" s="20"/>
      <c r="I46" s="16">
        <f>SUM(I3:I45)</f>
        <v>5125800</v>
      </c>
      <c r="J46" s="16">
        <f>SUM(J3:J45)</f>
        <v>5638380</v>
      </c>
      <c r="K46" s="46"/>
      <c r="L46" s="46"/>
      <c r="M46" s="46"/>
      <c r="N46" s="46" t="s">
        <v>438</v>
      </c>
      <c r="O46" s="46">
        <f>SUM(O3:O45)</f>
        <v>0</v>
      </c>
      <c r="P46" s="46">
        <f>SUM(P3:P45)</f>
        <v>0</v>
      </c>
    </row>
    <row r="47" spans="1:16" ht="51" customHeight="1">
      <c r="A47" s="97" t="s">
        <v>214</v>
      </c>
      <c r="B47" s="90"/>
      <c r="C47" s="90"/>
      <c r="D47" s="90"/>
      <c r="E47" s="90"/>
      <c r="F47" s="90"/>
      <c r="G47" s="91"/>
      <c r="H47" s="65"/>
      <c r="I47" s="65"/>
      <c r="J47" s="65"/>
      <c r="K47" s="66"/>
      <c r="L47" s="66"/>
      <c r="M47" s="66"/>
      <c r="N47" s="66"/>
      <c r="O47" s="66"/>
      <c r="P47" s="66"/>
    </row>
    <row r="48" spans="1:16" ht="62.25">
      <c r="A48" s="18">
        <v>1</v>
      </c>
      <c r="B48" s="18" t="s">
        <v>121</v>
      </c>
      <c r="C48" s="18" t="s">
        <v>330</v>
      </c>
      <c r="D48" s="19">
        <v>2400</v>
      </c>
      <c r="E48" s="19"/>
      <c r="F48" s="19"/>
      <c r="G48" s="15">
        <f>D48+E48+F48</f>
        <v>2400</v>
      </c>
      <c r="H48" s="20">
        <v>150</v>
      </c>
      <c r="I48" s="20">
        <f>G48*H48</f>
        <v>360000</v>
      </c>
      <c r="J48" s="20">
        <f>I48*1.1</f>
        <v>396000.00000000006</v>
      </c>
      <c r="K48" s="46"/>
      <c r="L48" s="46"/>
      <c r="M48" s="46"/>
      <c r="N48" s="46">
        <f t="shared" si="3"/>
        <v>0</v>
      </c>
      <c r="O48" s="46">
        <f t="shared" si="4"/>
        <v>0</v>
      </c>
      <c r="P48" s="46">
        <f t="shared" si="5"/>
        <v>0</v>
      </c>
    </row>
    <row r="49" spans="1:16" ht="46.5">
      <c r="A49" s="18">
        <v>2</v>
      </c>
      <c r="B49" s="18" t="s">
        <v>122</v>
      </c>
      <c r="C49" s="18" t="s">
        <v>330</v>
      </c>
      <c r="D49" s="19">
        <v>2400</v>
      </c>
      <c r="E49" s="19"/>
      <c r="F49" s="19"/>
      <c r="G49" s="15">
        <f aca="true" t="shared" si="6" ref="G49:G67">D49+E49+F49</f>
        <v>2400</v>
      </c>
      <c r="H49" s="20">
        <v>150</v>
      </c>
      <c r="I49" s="20">
        <f aca="true" t="shared" si="7" ref="I49:I67">G49*H49</f>
        <v>360000</v>
      </c>
      <c r="J49" s="20">
        <f aca="true" t="shared" si="8" ref="J49:J67">I49*1.1</f>
        <v>396000.00000000006</v>
      </c>
      <c r="K49" s="46"/>
      <c r="L49" s="46"/>
      <c r="M49" s="46"/>
      <c r="N49" s="46">
        <f t="shared" si="3"/>
        <v>0</v>
      </c>
      <c r="O49" s="46">
        <f t="shared" si="4"/>
        <v>0</v>
      </c>
      <c r="P49" s="46">
        <f t="shared" si="5"/>
        <v>0</v>
      </c>
    </row>
    <row r="50" spans="1:16" ht="62.25">
      <c r="A50" s="18">
        <v>3</v>
      </c>
      <c r="B50" s="18" t="s">
        <v>123</v>
      </c>
      <c r="C50" s="18" t="s">
        <v>330</v>
      </c>
      <c r="D50" s="19">
        <v>1200</v>
      </c>
      <c r="E50" s="19">
        <v>72</v>
      </c>
      <c r="F50" s="19"/>
      <c r="G50" s="15">
        <f t="shared" si="6"/>
        <v>1272</v>
      </c>
      <c r="H50" s="20">
        <v>150</v>
      </c>
      <c r="I50" s="20">
        <f t="shared" si="7"/>
        <v>190800</v>
      </c>
      <c r="J50" s="20">
        <f t="shared" si="8"/>
        <v>209880.00000000003</v>
      </c>
      <c r="K50" s="46"/>
      <c r="L50" s="46"/>
      <c r="M50" s="46"/>
      <c r="N50" s="46">
        <f t="shared" si="3"/>
        <v>0</v>
      </c>
      <c r="O50" s="46">
        <f t="shared" si="4"/>
        <v>0</v>
      </c>
      <c r="P50" s="46">
        <f t="shared" si="5"/>
        <v>0</v>
      </c>
    </row>
    <row r="51" spans="1:16" ht="78">
      <c r="A51" s="18">
        <v>4</v>
      </c>
      <c r="B51" s="18" t="s">
        <v>124</v>
      </c>
      <c r="C51" s="18" t="s">
        <v>330</v>
      </c>
      <c r="D51" s="19">
        <v>480</v>
      </c>
      <c r="E51" s="19">
        <v>72</v>
      </c>
      <c r="F51" s="19"/>
      <c r="G51" s="15">
        <f t="shared" si="6"/>
        <v>552</v>
      </c>
      <c r="H51" s="20">
        <v>150</v>
      </c>
      <c r="I51" s="20">
        <f t="shared" si="7"/>
        <v>82800</v>
      </c>
      <c r="J51" s="20">
        <f t="shared" si="8"/>
        <v>91080.00000000001</v>
      </c>
      <c r="K51" s="46"/>
      <c r="L51" s="46"/>
      <c r="M51" s="46"/>
      <c r="N51" s="46">
        <f t="shared" si="3"/>
        <v>0</v>
      </c>
      <c r="O51" s="46">
        <f t="shared" si="4"/>
        <v>0</v>
      </c>
      <c r="P51" s="46">
        <f t="shared" si="5"/>
        <v>0</v>
      </c>
    </row>
    <row r="52" spans="1:16" ht="78">
      <c r="A52" s="18">
        <v>5</v>
      </c>
      <c r="B52" s="18" t="s">
        <v>125</v>
      </c>
      <c r="C52" s="18" t="s">
        <v>330</v>
      </c>
      <c r="D52" s="19">
        <v>600</v>
      </c>
      <c r="E52" s="19">
        <v>108</v>
      </c>
      <c r="F52" s="19"/>
      <c r="G52" s="15">
        <f t="shared" si="6"/>
        <v>708</v>
      </c>
      <c r="H52" s="20">
        <v>150</v>
      </c>
      <c r="I52" s="20">
        <f t="shared" si="7"/>
        <v>106200</v>
      </c>
      <c r="J52" s="20">
        <f t="shared" si="8"/>
        <v>116820.00000000001</v>
      </c>
      <c r="K52" s="46"/>
      <c r="L52" s="46"/>
      <c r="M52" s="46"/>
      <c r="N52" s="46">
        <f t="shared" si="3"/>
        <v>0</v>
      </c>
      <c r="O52" s="46">
        <f t="shared" si="4"/>
        <v>0</v>
      </c>
      <c r="P52" s="46">
        <f t="shared" si="5"/>
        <v>0</v>
      </c>
    </row>
    <row r="53" spans="1:16" ht="78">
      <c r="A53" s="18">
        <v>6</v>
      </c>
      <c r="B53" s="18" t="s">
        <v>126</v>
      </c>
      <c r="C53" s="18" t="s">
        <v>330</v>
      </c>
      <c r="D53" s="19">
        <v>2400</v>
      </c>
      <c r="E53" s="19"/>
      <c r="F53" s="19"/>
      <c r="G53" s="15">
        <f t="shared" si="6"/>
        <v>2400</v>
      </c>
      <c r="H53" s="20">
        <v>150</v>
      </c>
      <c r="I53" s="20">
        <f t="shared" si="7"/>
        <v>360000</v>
      </c>
      <c r="J53" s="20">
        <f t="shared" si="8"/>
        <v>396000.00000000006</v>
      </c>
      <c r="K53" s="46"/>
      <c r="L53" s="46"/>
      <c r="M53" s="46"/>
      <c r="N53" s="46">
        <f t="shared" si="3"/>
        <v>0</v>
      </c>
      <c r="O53" s="46">
        <f t="shared" si="4"/>
        <v>0</v>
      </c>
      <c r="P53" s="46">
        <f t="shared" si="5"/>
        <v>0</v>
      </c>
    </row>
    <row r="54" spans="1:16" ht="78">
      <c r="A54" s="18">
        <v>7</v>
      </c>
      <c r="B54" s="18" t="s">
        <v>127</v>
      </c>
      <c r="C54" s="18" t="s">
        <v>330</v>
      </c>
      <c r="D54" s="19">
        <v>1200</v>
      </c>
      <c r="E54" s="19">
        <v>192</v>
      </c>
      <c r="F54" s="19"/>
      <c r="G54" s="15">
        <f t="shared" si="6"/>
        <v>1392</v>
      </c>
      <c r="H54" s="20">
        <v>150</v>
      </c>
      <c r="I54" s="20">
        <f t="shared" si="7"/>
        <v>208800</v>
      </c>
      <c r="J54" s="20">
        <f t="shared" si="8"/>
        <v>229680.00000000003</v>
      </c>
      <c r="K54" s="46"/>
      <c r="L54" s="46"/>
      <c r="M54" s="46"/>
      <c r="N54" s="46">
        <f t="shared" si="3"/>
        <v>0</v>
      </c>
      <c r="O54" s="46">
        <f t="shared" si="4"/>
        <v>0</v>
      </c>
      <c r="P54" s="46">
        <f t="shared" si="5"/>
        <v>0</v>
      </c>
    </row>
    <row r="55" spans="1:16" ht="78">
      <c r="A55" s="18">
        <v>8</v>
      </c>
      <c r="B55" s="18" t="s">
        <v>128</v>
      </c>
      <c r="C55" s="18" t="s">
        <v>330</v>
      </c>
      <c r="D55" s="19">
        <v>1200</v>
      </c>
      <c r="E55" s="19">
        <v>108</v>
      </c>
      <c r="F55" s="19"/>
      <c r="G55" s="15">
        <f t="shared" si="6"/>
        <v>1308</v>
      </c>
      <c r="H55" s="20">
        <v>150</v>
      </c>
      <c r="I55" s="20">
        <f t="shared" si="7"/>
        <v>196200</v>
      </c>
      <c r="J55" s="20">
        <f t="shared" si="8"/>
        <v>215820.00000000003</v>
      </c>
      <c r="K55" s="46"/>
      <c r="L55" s="46"/>
      <c r="M55" s="46"/>
      <c r="N55" s="46">
        <f t="shared" si="3"/>
        <v>0</v>
      </c>
      <c r="O55" s="46">
        <f t="shared" si="4"/>
        <v>0</v>
      </c>
      <c r="P55" s="46">
        <f t="shared" si="5"/>
        <v>0</v>
      </c>
    </row>
    <row r="56" spans="1:16" ht="78">
      <c r="A56" s="18">
        <v>9</v>
      </c>
      <c r="B56" s="18" t="s">
        <v>129</v>
      </c>
      <c r="C56" s="18" t="s">
        <v>330</v>
      </c>
      <c r="D56" s="19">
        <v>2400</v>
      </c>
      <c r="E56" s="19">
        <v>108</v>
      </c>
      <c r="F56" s="19"/>
      <c r="G56" s="15">
        <f t="shared" si="6"/>
        <v>2508</v>
      </c>
      <c r="H56" s="20">
        <v>150</v>
      </c>
      <c r="I56" s="20">
        <f t="shared" si="7"/>
        <v>376200</v>
      </c>
      <c r="J56" s="20">
        <f t="shared" si="8"/>
        <v>413820.00000000006</v>
      </c>
      <c r="K56" s="46"/>
      <c r="L56" s="46"/>
      <c r="M56" s="46"/>
      <c r="N56" s="46">
        <f t="shared" si="3"/>
        <v>0</v>
      </c>
      <c r="O56" s="46">
        <f t="shared" si="4"/>
        <v>0</v>
      </c>
      <c r="P56" s="46">
        <f t="shared" si="5"/>
        <v>0</v>
      </c>
    </row>
    <row r="57" spans="1:16" ht="78">
      <c r="A57" s="18">
        <v>10</v>
      </c>
      <c r="B57" s="18" t="s">
        <v>130</v>
      </c>
      <c r="C57" s="18" t="s">
        <v>330</v>
      </c>
      <c r="D57" s="19">
        <v>2400</v>
      </c>
      <c r="E57" s="19"/>
      <c r="F57" s="19"/>
      <c r="G57" s="15">
        <f t="shared" si="6"/>
        <v>2400</v>
      </c>
      <c r="H57" s="20">
        <v>150</v>
      </c>
      <c r="I57" s="20">
        <f t="shared" si="7"/>
        <v>360000</v>
      </c>
      <c r="J57" s="20">
        <f t="shared" si="8"/>
        <v>396000.00000000006</v>
      </c>
      <c r="K57" s="46"/>
      <c r="L57" s="46"/>
      <c r="M57" s="46"/>
      <c r="N57" s="46">
        <f t="shared" si="3"/>
        <v>0</v>
      </c>
      <c r="O57" s="46">
        <f t="shared" si="4"/>
        <v>0</v>
      </c>
      <c r="P57" s="46">
        <f t="shared" si="5"/>
        <v>0</v>
      </c>
    </row>
    <row r="58" spans="1:16" ht="78">
      <c r="A58" s="18">
        <v>11</v>
      </c>
      <c r="B58" s="18" t="s">
        <v>131</v>
      </c>
      <c r="C58" s="18" t="s">
        <v>330</v>
      </c>
      <c r="D58" s="19">
        <v>1200</v>
      </c>
      <c r="E58" s="19">
        <v>48</v>
      </c>
      <c r="F58" s="19"/>
      <c r="G58" s="15">
        <f t="shared" si="6"/>
        <v>1248</v>
      </c>
      <c r="H58" s="20">
        <v>150</v>
      </c>
      <c r="I58" s="20">
        <f t="shared" si="7"/>
        <v>187200</v>
      </c>
      <c r="J58" s="20">
        <f t="shared" si="8"/>
        <v>205920.00000000003</v>
      </c>
      <c r="K58" s="46"/>
      <c r="L58" s="46"/>
      <c r="M58" s="46"/>
      <c r="N58" s="46">
        <f t="shared" si="3"/>
        <v>0</v>
      </c>
      <c r="O58" s="46">
        <f t="shared" si="4"/>
        <v>0</v>
      </c>
      <c r="P58" s="46">
        <f t="shared" si="5"/>
        <v>0</v>
      </c>
    </row>
    <row r="59" spans="1:16" ht="62.25">
      <c r="A59" s="18">
        <v>12</v>
      </c>
      <c r="B59" s="18" t="s">
        <v>132</v>
      </c>
      <c r="C59" s="18" t="s">
        <v>330</v>
      </c>
      <c r="D59" s="19">
        <v>1200</v>
      </c>
      <c r="E59" s="19">
        <v>60</v>
      </c>
      <c r="F59" s="19"/>
      <c r="G59" s="15">
        <f t="shared" si="6"/>
        <v>1260</v>
      </c>
      <c r="H59" s="20">
        <v>150</v>
      </c>
      <c r="I59" s="20">
        <f t="shared" si="7"/>
        <v>189000</v>
      </c>
      <c r="J59" s="20">
        <f t="shared" si="8"/>
        <v>207900.00000000003</v>
      </c>
      <c r="K59" s="46"/>
      <c r="L59" s="46"/>
      <c r="M59" s="46"/>
      <c r="N59" s="46">
        <f t="shared" si="3"/>
        <v>0</v>
      </c>
      <c r="O59" s="46">
        <f t="shared" si="4"/>
        <v>0</v>
      </c>
      <c r="P59" s="46">
        <f t="shared" si="5"/>
        <v>0</v>
      </c>
    </row>
    <row r="60" spans="1:16" ht="62.25">
      <c r="A60" s="18">
        <v>13</v>
      </c>
      <c r="B60" s="18" t="s">
        <v>133</v>
      </c>
      <c r="C60" s="18" t="s">
        <v>330</v>
      </c>
      <c r="D60" s="19">
        <v>600</v>
      </c>
      <c r="E60" s="19"/>
      <c r="F60" s="19"/>
      <c r="G60" s="15">
        <f t="shared" si="6"/>
        <v>600</v>
      </c>
      <c r="H60" s="20">
        <v>150</v>
      </c>
      <c r="I60" s="20">
        <f t="shared" si="7"/>
        <v>90000</v>
      </c>
      <c r="J60" s="20">
        <f t="shared" si="8"/>
        <v>99000.00000000001</v>
      </c>
      <c r="K60" s="46"/>
      <c r="L60" s="46"/>
      <c r="M60" s="46"/>
      <c r="N60" s="46">
        <f t="shared" si="3"/>
        <v>0</v>
      </c>
      <c r="O60" s="46">
        <f t="shared" si="4"/>
        <v>0</v>
      </c>
      <c r="P60" s="46">
        <f t="shared" si="5"/>
        <v>0</v>
      </c>
    </row>
    <row r="61" spans="1:16" ht="78">
      <c r="A61" s="18">
        <v>14</v>
      </c>
      <c r="B61" s="18" t="s">
        <v>134</v>
      </c>
      <c r="C61" s="18" t="s">
        <v>330</v>
      </c>
      <c r="D61" s="19">
        <v>600</v>
      </c>
      <c r="E61" s="19">
        <v>24</v>
      </c>
      <c r="F61" s="19"/>
      <c r="G61" s="15">
        <f t="shared" si="6"/>
        <v>624</v>
      </c>
      <c r="H61" s="20">
        <v>150</v>
      </c>
      <c r="I61" s="20">
        <f t="shared" si="7"/>
        <v>93600</v>
      </c>
      <c r="J61" s="20">
        <f t="shared" si="8"/>
        <v>102960.00000000001</v>
      </c>
      <c r="K61" s="46"/>
      <c r="L61" s="46"/>
      <c r="M61" s="46"/>
      <c r="N61" s="46">
        <f t="shared" si="3"/>
        <v>0</v>
      </c>
      <c r="O61" s="46">
        <f t="shared" si="4"/>
        <v>0</v>
      </c>
      <c r="P61" s="46">
        <f t="shared" si="5"/>
        <v>0</v>
      </c>
    </row>
    <row r="62" spans="1:16" ht="78">
      <c r="A62" s="18">
        <v>15</v>
      </c>
      <c r="B62" s="18" t="s">
        <v>135</v>
      </c>
      <c r="C62" s="18" t="s">
        <v>330</v>
      </c>
      <c r="D62" s="19">
        <v>600</v>
      </c>
      <c r="E62" s="19"/>
      <c r="F62" s="19"/>
      <c r="G62" s="15">
        <f t="shared" si="6"/>
        <v>600</v>
      </c>
      <c r="H62" s="20">
        <v>150</v>
      </c>
      <c r="I62" s="20">
        <f t="shared" si="7"/>
        <v>90000</v>
      </c>
      <c r="J62" s="20">
        <f t="shared" si="8"/>
        <v>99000.00000000001</v>
      </c>
      <c r="K62" s="46"/>
      <c r="L62" s="46"/>
      <c r="M62" s="46"/>
      <c r="N62" s="46">
        <f t="shared" si="3"/>
        <v>0</v>
      </c>
      <c r="O62" s="46">
        <f t="shared" si="4"/>
        <v>0</v>
      </c>
      <c r="P62" s="46">
        <f t="shared" si="5"/>
        <v>0</v>
      </c>
    </row>
    <row r="63" spans="1:16" ht="78">
      <c r="A63" s="18">
        <v>16</v>
      </c>
      <c r="B63" s="18" t="s">
        <v>136</v>
      </c>
      <c r="C63" s="18" t="s">
        <v>330</v>
      </c>
      <c r="D63" s="19">
        <v>600</v>
      </c>
      <c r="E63" s="19"/>
      <c r="F63" s="19"/>
      <c r="G63" s="15">
        <f t="shared" si="6"/>
        <v>600</v>
      </c>
      <c r="H63" s="20">
        <v>150</v>
      </c>
      <c r="I63" s="20">
        <f t="shared" si="7"/>
        <v>90000</v>
      </c>
      <c r="J63" s="20">
        <f t="shared" si="8"/>
        <v>99000.00000000001</v>
      </c>
      <c r="K63" s="46"/>
      <c r="L63" s="46"/>
      <c r="M63" s="46"/>
      <c r="N63" s="46">
        <f t="shared" si="3"/>
        <v>0</v>
      </c>
      <c r="O63" s="46">
        <f t="shared" si="4"/>
        <v>0</v>
      </c>
      <c r="P63" s="46">
        <f t="shared" si="5"/>
        <v>0</v>
      </c>
    </row>
    <row r="64" spans="1:16" ht="62.25">
      <c r="A64" s="18">
        <v>17</v>
      </c>
      <c r="B64" s="18" t="s">
        <v>88</v>
      </c>
      <c r="C64" s="18" t="s">
        <v>330</v>
      </c>
      <c r="D64" s="19">
        <v>600</v>
      </c>
      <c r="E64" s="19">
        <v>24</v>
      </c>
      <c r="F64" s="19"/>
      <c r="G64" s="15">
        <f t="shared" si="6"/>
        <v>624</v>
      </c>
      <c r="H64" s="20">
        <v>450</v>
      </c>
      <c r="I64" s="20">
        <f t="shared" si="7"/>
        <v>280800</v>
      </c>
      <c r="J64" s="20">
        <f t="shared" si="8"/>
        <v>308880</v>
      </c>
      <c r="K64" s="46"/>
      <c r="L64" s="46"/>
      <c r="M64" s="46"/>
      <c r="N64" s="46">
        <f t="shared" si="3"/>
        <v>0</v>
      </c>
      <c r="O64" s="46">
        <f t="shared" si="4"/>
        <v>0</v>
      </c>
      <c r="P64" s="46">
        <f t="shared" si="5"/>
        <v>0</v>
      </c>
    </row>
    <row r="65" spans="1:16" ht="78">
      <c r="A65" s="18">
        <v>18</v>
      </c>
      <c r="B65" s="18" t="s">
        <v>89</v>
      </c>
      <c r="C65" s="18" t="s">
        <v>330</v>
      </c>
      <c r="D65" s="19">
        <v>240</v>
      </c>
      <c r="E65" s="19"/>
      <c r="F65" s="19"/>
      <c r="G65" s="15">
        <f t="shared" si="6"/>
        <v>240</v>
      </c>
      <c r="H65" s="20">
        <v>450</v>
      </c>
      <c r="I65" s="20">
        <f t="shared" si="7"/>
        <v>108000</v>
      </c>
      <c r="J65" s="20">
        <f t="shared" si="8"/>
        <v>118800.00000000001</v>
      </c>
      <c r="K65" s="46"/>
      <c r="L65" s="46"/>
      <c r="M65" s="46"/>
      <c r="N65" s="46">
        <f t="shared" si="3"/>
        <v>0</v>
      </c>
      <c r="O65" s="46">
        <f t="shared" si="4"/>
        <v>0</v>
      </c>
      <c r="P65" s="46">
        <f t="shared" si="5"/>
        <v>0</v>
      </c>
    </row>
    <row r="66" spans="1:16" ht="78">
      <c r="A66" s="18">
        <v>19</v>
      </c>
      <c r="B66" s="18" t="s">
        <v>385</v>
      </c>
      <c r="C66" s="18" t="s">
        <v>330</v>
      </c>
      <c r="D66" s="19">
        <v>600</v>
      </c>
      <c r="E66" s="19"/>
      <c r="F66" s="19"/>
      <c r="G66" s="15">
        <f t="shared" si="6"/>
        <v>600</v>
      </c>
      <c r="H66" s="20">
        <v>450</v>
      </c>
      <c r="I66" s="20">
        <f t="shared" si="7"/>
        <v>270000</v>
      </c>
      <c r="J66" s="20">
        <f t="shared" si="8"/>
        <v>297000</v>
      </c>
      <c r="K66" s="46"/>
      <c r="L66" s="46"/>
      <c r="M66" s="46"/>
      <c r="N66" s="46">
        <f t="shared" si="3"/>
        <v>0</v>
      </c>
      <c r="O66" s="46">
        <f t="shared" si="4"/>
        <v>0</v>
      </c>
      <c r="P66" s="46">
        <f t="shared" si="5"/>
        <v>0</v>
      </c>
    </row>
    <row r="67" spans="1:16" ht="78">
      <c r="A67" s="18">
        <v>20</v>
      </c>
      <c r="B67" s="18" t="s">
        <v>386</v>
      </c>
      <c r="C67" s="18" t="s">
        <v>330</v>
      </c>
      <c r="D67" s="19">
        <v>600</v>
      </c>
      <c r="E67" s="19"/>
      <c r="F67" s="19"/>
      <c r="G67" s="15">
        <f t="shared" si="6"/>
        <v>600</v>
      </c>
      <c r="H67" s="20">
        <v>450</v>
      </c>
      <c r="I67" s="20">
        <f t="shared" si="7"/>
        <v>270000</v>
      </c>
      <c r="J67" s="20">
        <f t="shared" si="8"/>
        <v>297000</v>
      </c>
      <c r="K67" s="46"/>
      <c r="L67" s="46"/>
      <c r="M67" s="46"/>
      <c r="N67" s="46">
        <f t="shared" si="3"/>
        <v>0</v>
      </c>
      <c r="O67" s="46">
        <f t="shared" si="4"/>
        <v>0</v>
      </c>
      <c r="P67" s="46">
        <f t="shared" si="5"/>
        <v>0</v>
      </c>
    </row>
    <row r="68" spans="1:16" ht="38.25" customHeight="1">
      <c r="A68" s="18"/>
      <c r="B68" s="18"/>
      <c r="C68" s="18"/>
      <c r="D68" s="19"/>
      <c r="E68" s="19"/>
      <c r="F68" s="19"/>
      <c r="G68" s="15"/>
      <c r="H68" s="20"/>
      <c r="I68" s="16">
        <f>SUM(I48:I67)</f>
        <v>4269600</v>
      </c>
      <c r="J68" s="16">
        <f>SUM(J48:J67)</f>
        <v>4696560</v>
      </c>
      <c r="K68" s="46"/>
      <c r="L68" s="46"/>
      <c r="M68" s="46"/>
      <c r="N68" s="66" t="s">
        <v>438</v>
      </c>
      <c r="O68" s="66">
        <f>SUM(O48:O67)</f>
        <v>0</v>
      </c>
      <c r="P68" s="66">
        <f>SUM(P48:P67)</f>
        <v>0</v>
      </c>
    </row>
    <row r="69" spans="1:16" ht="39.75" customHeight="1">
      <c r="A69" s="97" t="s">
        <v>387</v>
      </c>
      <c r="B69" s="93"/>
      <c r="C69" s="93"/>
      <c r="D69" s="93"/>
      <c r="E69" s="93"/>
      <c r="F69" s="93"/>
      <c r="G69" s="94"/>
      <c r="H69" s="67"/>
      <c r="I69" s="67"/>
      <c r="J69" s="67"/>
      <c r="K69" s="66"/>
      <c r="L69" s="66"/>
      <c r="M69" s="66"/>
      <c r="N69" s="66"/>
      <c r="O69" s="66"/>
      <c r="P69" s="66"/>
    </row>
    <row r="70" spans="1:16" ht="78">
      <c r="A70" s="18">
        <v>1</v>
      </c>
      <c r="B70" s="18" t="s">
        <v>388</v>
      </c>
      <c r="C70" s="18" t="s">
        <v>330</v>
      </c>
      <c r="D70" s="19">
        <v>240</v>
      </c>
      <c r="E70" s="19">
        <v>300</v>
      </c>
      <c r="F70" s="19"/>
      <c r="G70" s="15">
        <f>D70+E70+F70</f>
        <v>540</v>
      </c>
      <c r="H70" s="20">
        <v>250</v>
      </c>
      <c r="I70" s="20">
        <f>G70*H70</f>
        <v>135000</v>
      </c>
      <c r="J70" s="20">
        <f>I70*1.1</f>
        <v>148500</v>
      </c>
      <c r="K70" s="46"/>
      <c r="L70" s="46"/>
      <c r="M70" s="46"/>
      <c r="N70" s="46">
        <f aca="true" t="shared" si="9" ref="N70:N131">L70/100*M70+L70</f>
        <v>0</v>
      </c>
      <c r="O70" s="46">
        <f aca="true" t="shared" si="10" ref="O70:O131">L70*G70</f>
        <v>0</v>
      </c>
      <c r="P70" s="46">
        <f aca="true" t="shared" si="11" ref="P70:P131">N70*G70</f>
        <v>0</v>
      </c>
    </row>
    <row r="71" spans="1:16" ht="78">
      <c r="A71" s="18">
        <v>2</v>
      </c>
      <c r="B71" s="18" t="s">
        <v>389</v>
      </c>
      <c r="C71" s="18" t="s">
        <v>330</v>
      </c>
      <c r="D71" s="19">
        <v>480</v>
      </c>
      <c r="E71" s="19">
        <v>192</v>
      </c>
      <c r="F71" s="19">
        <v>48</v>
      </c>
      <c r="G71" s="15">
        <f aca="true" t="shared" si="12" ref="G71:G115">D71+E71+F71</f>
        <v>720</v>
      </c>
      <c r="H71" s="20">
        <v>250</v>
      </c>
      <c r="I71" s="20">
        <f aca="true" t="shared" si="13" ref="I71:I115">G71*H71</f>
        <v>180000</v>
      </c>
      <c r="J71" s="20">
        <f aca="true" t="shared" si="14" ref="J71:J115">I71*1.1</f>
        <v>198000.00000000003</v>
      </c>
      <c r="K71" s="46"/>
      <c r="L71" s="46"/>
      <c r="M71" s="46"/>
      <c r="N71" s="46">
        <f t="shared" si="9"/>
        <v>0</v>
      </c>
      <c r="O71" s="46">
        <f t="shared" si="10"/>
        <v>0</v>
      </c>
      <c r="P71" s="46">
        <f t="shared" si="11"/>
        <v>0</v>
      </c>
    </row>
    <row r="72" spans="1:16" ht="78">
      <c r="A72" s="18">
        <v>3</v>
      </c>
      <c r="B72" s="18" t="s">
        <v>390</v>
      </c>
      <c r="C72" s="18" t="s">
        <v>330</v>
      </c>
      <c r="D72" s="19">
        <v>480</v>
      </c>
      <c r="E72" s="19">
        <v>84</v>
      </c>
      <c r="F72" s="19">
        <v>48</v>
      </c>
      <c r="G72" s="15">
        <f t="shared" si="12"/>
        <v>612</v>
      </c>
      <c r="H72" s="20">
        <v>250</v>
      </c>
      <c r="I72" s="20">
        <f t="shared" si="13"/>
        <v>153000</v>
      </c>
      <c r="J72" s="20">
        <f t="shared" si="14"/>
        <v>168300</v>
      </c>
      <c r="K72" s="46"/>
      <c r="L72" s="46"/>
      <c r="M72" s="46"/>
      <c r="N72" s="46">
        <f t="shared" si="9"/>
        <v>0</v>
      </c>
      <c r="O72" s="46">
        <f t="shared" si="10"/>
        <v>0</v>
      </c>
      <c r="P72" s="46">
        <f t="shared" si="11"/>
        <v>0</v>
      </c>
    </row>
    <row r="73" spans="1:16" ht="78">
      <c r="A73" s="18">
        <v>4</v>
      </c>
      <c r="B73" s="18" t="s">
        <v>391</v>
      </c>
      <c r="C73" s="18" t="s">
        <v>330</v>
      </c>
      <c r="D73" s="19">
        <v>480</v>
      </c>
      <c r="E73" s="19"/>
      <c r="F73" s="19"/>
      <c r="G73" s="15">
        <f t="shared" si="12"/>
        <v>480</v>
      </c>
      <c r="H73" s="20">
        <v>250</v>
      </c>
      <c r="I73" s="20">
        <f t="shared" si="13"/>
        <v>120000</v>
      </c>
      <c r="J73" s="20">
        <f t="shared" si="14"/>
        <v>132000</v>
      </c>
      <c r="K73" s="46"/>
      <c r="L73" s="46"/>
      <c r="M73" s="46"/>
      <c r="N73" s="46">
        <f t="shared" si="9"/>
        <v>0</v>
      </c>
      <c r="O73" s="46">
        <f t="shared" si="10"/>
        <v>0</v>
      </c>
      <c r="P73" s="46">
        <f t="shared" si="11"/>
        <v>0</v>
      </c>
    </row>
    <row r="74" spans="1:16" ht="78">
      <c r="A74" s="18">
        <v>5</v>
      </c>
      <c r="B74" s="18" t="s">
        <v>392</v>
      </c>
      <c r="C74" s="18" t="s">
        <v>330</v>
      </c>
      <c r="D74" s="19">
        <v>120</v>
      </c>
      <c r="E74" s="19"/>
      <c r="F74" s="19"/>
      <c r="G74" s="15">
        <f t="shared" si="12"/>
        <v>120</v>
      </c>
      <c r="H74" s="20">
        <v>250</v>
      </c>
      <c r="I74" s="20">
        <f t="shared" si="13"/>
        <v>30000</v>
      </c>
      <c r="J74" s="20">
        <f t="shared" si="14"/>
        <v>33000</v>
      </c>
      <c r="K74" s="46"/>
      <c r="L74" s="46"/>
      <c r="M74" s="46"/>
      <c r="N74" s="46">
        <f t="shared" si="9"/>
        <v>0</v>
      </c>
      <c r="O74" s="46">
        <f t="shared" si="10"/>
        <v>0</v>
      </c>
      <c r="P74" s="46">
        <f t="shared" si="11"/>
        <v>0</v>
      </c>
    </row>
    <row r="75" spans="1:16" ht="78">
      <c r="A75" s="18">
        <v>6</v>
      </c>
      <c r="B75" s="18" t="s">
        <v>393</v>
      </c>
      <c r="C75" s="18" t="s">
        <v>330</v>
      </c>
      <c r="D75" s="19">
        <v>120</v>
      </c>
      <c r="E75" s="19"/>
      <c r="F75" s="19"/>
      <c r="G75" s="15">
        <f t="shared" si="12"/>
        <v>120</v>
      </c>
      <c r="H75" s="20">
        <v>250</v>
      </c>
      <c r="I75" s="20">
        <f t="shared" si="13"/>
        <v>30000</v>
      </c>
      <c r="J75" s="20">
        <f t="shared" si="14"/>
        <v>33000</v>
      </c>
      <c r="K75" s="46"/>
      <c r="L75" s="46"/>
      <c r="M75" s="46"/>
      <c r="N75" s="46">
        <f t="shared" si="9"/>
        <v>0</v>
      </c>
      <c r="O75" s="46">
        <f t="shared" si="10"/>
        <v>0</v>
      </c>
      <c r="P75" s="46">
        <f t="shared" si="11"/>
        <v>0</v>
      </c>
    </row>
    <row r="76" spans="1:16" ht="78">
      <c r="A76" s="18">
        <v>7</v>
      </c>
      <c r="B76" s="18" t="s">
        <v>394</v>
      </c>
      <c r="C76" s="18" t="s">
        <v>330</v>
      </c>
      <c r="D76" s="19">
        <v>120</v>
      </c>
      <c r="E76" s="19">
        <v>60</v>
      </c>
      <c r="F76" s="19">
        <v>72</v>
      </c>
      <c r="G76" s="15">
        <f t="shared" si="12"/>
        <v>252</v>
      </c>
      <c r="H76" s="20">
        <v>250</v>
      </c>
      <c r="I76" s="20">
        <f t="shared" si="13"/>
        <v>63000</v>
      </c>
      <c r="J76" s="20">
        <f t="shared" si="14"/>
        <v>69300</v>
      </c>
      <c r="K76" s="46"/>
      <c r="L76" s="46"/>
      <c r="M76" s="46"/>
      <c r="N76" s="46">
        <f t="shared" si="9"/>
        <v>0</v>
      </c>
      <c r="O76" s="46">
        <f t="shared" si="10"/>
        <v>0</v>
      </c>
      <c r="P76" s="46">
        <f t="shared" si="11"/>
        <v>0</v>
      </c>
    </row>
    <row r="77" spans="1:16" ht="78">
      <c r="A77" s="18">
        <v>8</v>
      </c>
      <c r="B77" s="18" t="s">
        <v>395</v>
      </c>
      <c r="C77" s="18" t="s">
        <v>330</v>
      </c>
      <c r="D77" s="19">
        <v>120</v>
      </c>
      <c r="E77" s="19"/>
      <c r="F77" s="19">
        <v>144</v>
      </c>
      <c r="G77" s="15">
        <f t="shared" si="12"/>
        <v>264</v>
      </c>
      <c r="H77" s="20">
        <v>250</v>
      </c>
      <c r="I77" s="20">
        <f t="shared" si="13"/>
        <v>66000</v>
      </c>
      <c r="J77" s="20">
        <f t="shared" si="14"/>
        <v>72600</v>
      </c>
      <c r="K77" s="46"/>
      <c r="L77" s="46"/>
      <c r="M77" s="46"/>
      <c r="N77" s="46">
        <f t="shared" si="9"/>
        <v>0</v>
      </c>
      <c r="O77" s="46">
        <f t="shared" si="10"/>
        <v>0</v>
      </c>
      <c r="P77" s="46">
        <f t="shared" si="11"/>
        <v>0</v>
      </c>
    </row>
    <row r="78" spans="1:16" ht="78">
      <c r="A78" s="18">
        <v>9</v>
      </c>
      <c r="B78" s="18" t="s">
        <v>156</v>
      </c>
      <c r="C78" s="18" t="s">
        <v>330</v>
      </c>
      <c r="D78" s="19">
        <v>600</v>
      </c>
      <c r="E78" s="19"/>
      <c r="F78" s="19">
        <v>288</v>
      </c>
      <c r="G78" s="15">
        <f t="shared" si="12"/>
        <v>888</v>
      </c>
      <c r="H78" s="20">
        <v>250</v>
      </c>
      <c r="I78" s="20">
        <f t="shared" si="13"/>
        <v>222000</v>
      </c>
      <c r="J78" s="20">
        <f t="shared" si="14"/>
        <v>244200.00000000003</v>
      </c>
      <c r="K78" s="46"/>
      <c r="L78" s="46"/>
      <c r="M78" s="46"/>
      <c r="N78" s="46">
        <f t="shared" si="9"/>
        <v>0</v>
      </c>
      <c r="O78" s="46">
        <f t="shared" si="10"/>
        <v>0</v>
      </c>
      <c r="P78" s="46">
        <f t="shared" si="11"/>
        <v>0</v>
      </c>
    </row>
    <row r="79" spans="1:16" ht="78">
      <c r="A79" s="18">
        <v>10</v>
      </c>
      <c r="B79" s="18" t="s">
        <v>157</v>
      </c>
      <c r="C79" s="18" t="s">
        <v>330</v>
      </c>
      <c r="D79" s="19">
        <v>600</v>
      </c>
      <c r="E79" s="19"/>
      <c r="F79" s="19">
        <v>288</v>
      </c>
      <c r="G79" s="15">
        <f t="shared" si="12"/>
        <v>888</v>
      </c>
      <c r="H79" s="20">
        <v>250</v>
      </c>
      <c r="I79" s="20">
        <f t="shared" si="13"/>
        <v>222000</v>
      </c>
      <c r="J79" s="20">
        <f t="shared" si="14"/>
        <v>244200.00000000003</v>
      </c>
      <c r="K79" s="46"/>
      <c r="L79" s="46"/>
      <c r="M79" s="46"/>
      <c r="N79" s="46">
        <f t="shared" si="9"/>
        <v>0</v>
      </c>
      <c r="O79" s="46">
        <f t="shared" si="10"/>
        <v>0</v>
      </c>
      <c r="P79" s="46">
        <f t="shared" si="11"/>
        <v>0</v>
      </c>
    </row>
    <row r="80" spans="1:16" ht="78">
      <c r="A80" s="18">
        <v>11</v>
      </c>
      <c r="B80" s="18" t="s">
        <v>158</v>
      </c>
      <c r="C80" s="18" t="s">
        <v>330</v>
      </c>
      <c r="D80" s="19">
        <v>240</v>
      </c>
      <c r="E80" s="19"/>
      <c r="F80" s="19"/>
      <c r="G80" s="15">
        <f t="shared" si="12"/>
        <v>240</v>
      </c>
      <c r="H80" s="20">
        <v>250</v>
      </c>
      <c r="I80" s="20">
        <f t="shared" si="13"/>
        <v>60000</v>
      </c>
      <c r="J80" s="20">
        <f t="shared" si="14"/>
        <v>66000</v>
      </c>
      <c r="K80" s="46"/>
      <c r="L80" s="46"/>
      <c r="M80" s="46"/>
      <c r="N80" s="46">
        <f t="shared" si="9"/>
        <v>0</v>
      </c>
      <c r="O80" s="46">
        <f t="shared" si="10"/>
        <v>0</v>
      </c>
      <c r="P80" s="46">
        <f t="shared" si="11"/>
        <v>0</v>
      </c>
    </row>
    <row r="81" spans="1:16" ht="78">
      <c r="A81" s="18">
        <v>12</v>
      </c>
      <c r="B81" s="18" t="s">
        <v>159</v>
      </c>
      <c r="C81" s="18" t="s">
        <v>330</v>
      </c>
      <c r="D81" s="19">
        <v>120</v>
      </c>
      <c r="E81" s="19">
        <v>60</v>
      </c>
      <c r="F81" s="19"/>
      <c r="G81" s="15">
        <f t="shared" si="12"/>
        <v>180</v>
      </c>
      <c r="H81" s="20">
        <v>250</v>
      </c>
      <c r="I81" s="20">
        <f t="shared" si="13"/>
        <v>45000</v>
      </c>
      <c r="J81" s="20">
        <f t="shared" si="14"/>
        <v>49500.00000000001</v>
      </c>
      <c r="K81" s="46"/>
      <c r="L81" s="46"/>
      <c r="M81" s="46"/>
      <c r="N81" s="46">
        <f t="shared" si="9"/>
        <v>0</v>
      </c>
      <c r="O81" s="46">
        <f t="shared" si="10"/>
        <v>0</v>
      </c>
      <c r="P81" s="46">
        <f t="shared" si="11"/>
        <v>0</v>
      </c>
    </row>
    <row r="82" spans="1:16" ht="78">
      <c r="A82" s="18">
        <v>13</v>
      </c>
      <c r="B82" s="18" t="s">
        <v>160</v>
      </c>
      <c r="C82" s="18" t="s">
        <v>330</v>
      </c>
      <c r="D82" s="19">
        <v>120</v>
      </c>
      <c r="E82" s="19">
        <v>84</v>
      </c>
      <c r="F82" s="19"/>
      <c r="G82" s="15">
        <f t="shared" si="12"/>
        <v>204</v>
      </c>
      <c r="H82" s="20">
        <v>250</v>
      </c>
      <c r="I82" s="20">
        <f t="shared" si="13"/>
        <v>51000</v>
      </c>
      <c r="J82" s="20">
        <f t="shared" si="14"/>
        <v>56100.00000000001</v>
      </c>
      <c r="K82" s="46"/>
      <c r="L82" s="46"/>
      <c r="M82" s="46"/>
      <c r="N82" s="46">
        <f t="shared" si="9"/>
        <v>0</v>
      </c>
      <c r="O82" s="46">
        <f t="shared" si="10"/>
        <v>0</v>
      </c>
      <c r="P82" s="46">
        <f t="shared" si="11"/>
        <v>0</v>
      </c>
    </row>
    <row r="83" spans="1:16" ht="78">
      <c r="A83" s="18">
        <v>14</v>
      </c>
      <c r="B83" s="18" t="s">
        <v>161</v>
      </c>
      <c r="C83" s="18" t="s">
        <v>330</v>
      </c>
      <c r="D83" s="19">
        <v>360</v>
      </c>
      <c r="E83" s="19"/>
      <c r="F83" s="19"/>
      <c r="G83" s="15">
        <f t="shared" si="12"/>
        <v>360</v>
      </c>
      <c r="H83" s="20">
        <v>250</v>
      </c>
      <c r="I83" s="20">
        <f t="shared" si="13"/>
        <v>90000</v>
      </c>
      <c r="J83" s="20">
        <f t="shared" si="14"/>
        <v>99000.00000000001</v>
      </c>
      <c r="K83" s="46"/>
      <c r="L83" s="46"/>
      <c r="M83" s="46"/>
      <c r="N83" s="46">
        <f t="shared" si="9"/>
        <v>0</v>
      </c>
      <c r="O83" s="46">
        <f t="shared" si="10"/>
        <v>0</v>
      </c>
      <c r="P83" s="46">
        <f t="shared" si="11"/>
        <v>0</v>
      </c>
    </row>
    <row r="84" spans="1:16" ht="62.25">
      <c r="A84" s="18">
        <v>15</v>
      </c>
      <c r="B84" s="18" t="s">
        <v>162</v>
      </c>
      <c r="C84" s="18" t="s">
        <v>330</v>
      </c>
      <c r="D84" s="19">
        <v>480</v>
      </c>
      <c r="E84" s="19"/>
      <c r="F84" s="19"/>
      <c r="G84" s="15">
        <f t="shared" si="12"/>
        <v>480</v>
      </c>
      <c r="H84" s="20">
        <v>250</v>
      </c>
      <c r="I84" s="20">
        <f t="shared" si="13"/>
        <v>120000</v>
      </c>
      <c r="J84" s="20">
        <f t="shared" si="14"/>
        <v>132000</v>
      </c>
      <c r="K84" s="46"/>
      <c r="L84" s="46"/>
      <c r="M84" s="46"/>
      <c r="N84" s="46">
        <f t="shared" si="9"/>
        <v>0</v>
      </c>
      <c r="O84" s="46">
        <f t="shared" si="10"/>
        <v>0</v>
      </c>
      <c r="P84" s="46">
        <f t="shared" si="11"/>
        <v>0</v>
      </c>
    </row>
    <row r="85" spans="1:16" ht="62.25">
      <c r="A85" s="18">
        <v>16</v>
      </c>
      <c r="B85" s="18" t="s">
        <v>163</v>
      </c>
      <c r="C85" s="18" t="s">
        <v>330</v>
      </c>
      <c r="D85" s="19">
        <v>240</v>
      </c>
      <c r="E85" s="19"/>
      <c r="F85" s="19"/>
      <c r="G85" s="15">
        <f t="shared" si="12"/>
        <v>240</v>
      </c>
      <c r="H85" s="20">
        <v>250</v>
      </c>
      <c r="I85" s="20">
        <f t="shared" si="13"/>
        <v>60000</v>
      </c>
      <c r="J85" s="20">
        <f t="shared" si="14"/>
        <v>66000</v>
      </c>
      <c r="K85" s="46"/>
      <c r="L85" s="46"/>
      <c r="M85" s="46"/>
      <c r="N85" s="46">
        <f t="shared" si="9"/>
        <v>0</v>
      </c>
      <c r="O85" s="46">
        <f t="shared" si="10"/>
        <v>0</v>
      </c>
      <c r="P85" s="46">
        <f t="shared" si="11"/>
        <v>0</v>
      </c>
    </row>
    <row r="86" spans="1:16" ht="78">
      <c r="A86" s="18">
        <v>17</v>
      </c>
      <c r="B86" s="18" t="s">
        <v>164</v>
      </c>
      <c r="C86" s="18" t="s">
        <v>330</v>
      </c>
      <c r="D86" s="19">
        <v>480</v>
      </c>
      <c r="E86" s="19"/>
      <c r="F86" s="19"/>
      <c r="G86" s="15">
        <f t="shared" si="12"/>
        <v>480</v>
      </c>
      <c r="H86" s="20">
        <v>250</v>
      </c>
      <c r="I86" s="20">
        <f t="shared" si="13"/>
        <v>120000</v>
      </c>
      <c r="J86" s="20">
        <f t="shared" si="14"/>
        <v>132000</v>
      </c>
      <c r="K86" s="46"/>
      <c r="L86" s="46"/>
      <c r="M86" s="46"/>
      <c r="N86" s="46">
        <f t="shared" si="9"/>
        <v>0</v>
      </c>
      <c r="O86" s="46">
        <f t="shared" si="10"/>
        <v>0</v>
      </c>
      <c r="P86" s="46">
        <f t="shared" si="11"/>
        <v>0</v>
      </c>
    </row>
    <row r="87" spans="1:16" ht="78">
      <c r="A87" s="18">
        <v>18</v>
      </c>
      <c r="B87" s="18" t="s">
        <v>62</v>
      </c>
      <c r="C87" s="18" t="s">
        <v>330</v>
      </c>
      <c r="D87" s="19">
        <v>600</v>
      </c>
      <c r="E87" s="19"/>
      <c r="F87" s="19"/>
      <c r="G87" s="15">
        <f t="shared" si="12"/>
        <v>600</v>
      </c>
      <c r="H87" s="20">
        <v>250</v>
      </c>
      <c r="I87" s="20">
        <f t="shared" si="13"/>
        <v>150000</v>
      </c>
      <c r="J87" s="20">
        <f t="shared" si="14"/>
        <v>165000</v>
      </c>
      <c r="K87" s="46"/>
      <c r="L87" s="46"/>
      <c r="M87" s="46"/>
      <c r="N87" s="46">
        <f t="shared" si="9"/>
        <v>0</v>
      </c>
      <c r="O87" s="46">
        <f t="shared" si="10"/>
        <v>0</v>
      </c>
      <c r="P87" s="46">
        <f t="shared" si="11"/>
        <v>0</v>
      </c>
    </row>
    <row r="88" spans="1:16" ht="78">
      <c r="A88" s="18">
        <v>19</v>
      </c>
      <c r="B88" s="18" t="s">
        <v>63</v>
      </c>
      <c r="C88" s="18" t="s">
        <v>330</v>
      </c>
      <c r="D88" s="19">
        <v>240</v>
      </c>
      <c r="E88" s="19"/>
      <c r="F88" s="19"/>
      <c r="G88" s="15">
        <f t="shared" si="12"/>
        <v>240</v>
      </c>
      <c r="H88" s="20">
        <v>250</v>
      </c>
      <c r="I88" s="20">
        <f t="shared" si="13"/>
        <v>60000</v>
      </c>
      <c r="J88" s="20">
        <f t="shared" si="14"/>
        <v>66000</v>
      </c>
      <c r="K88" s="46"/>
      <c r="L88" s="46"/>
      <c r="M88" s="46"/>
      <c r="N88" s="46">
        <f t="shared" si="9"/>
        <v>0</v>
      </c>
      <c r="O88" s="46">
        <f t="shared" si="10"/>
        <v>0</v>
      </c>
      <c r="P88" s="46">
        <f t="shared" si="11"/>
        <v>0</v>
      </c>
    </row>
    <row r="89" spans="1:16" ht="78">
      <c r="A89" s="18">
        <v>20</v>
      </c>
      <c r="B89" s="18" t="s">
        <v>67</v>
      </c>
      <c r="C89" s="18" t="s">
        <v>330</v>
      </c>
      <c r="D89" s="19">
        <v>240</v>
      </c>
      <c r="E89" s="19"/>
      <c r="F89" s="19"/>
      <c r="G89" s="15">
        <f t="shared" si="12"/>
        <v>240</v>
      </c>
      <c r="H89" s="20">
        <v>250</v>
      </c>
      <c r="I89" s="20">
        <f t="shared" si="13"/>
        <v>60000</v>
      </c>
      <c r="J89" s="20">
        <f t="shared" si="14"/>
        <v>66000</v>
      </c>
      <c r="K89" s="46"/>
      <c r="L89" s="46"/>
      <c r="M89" s="46"/>
      <c r="N89" s="46">
        <f t="shared" si="9"/>
        <v>0</v>
      </c>
      <c r="O89" s="46">
        <f t="shared" si="10"/>
        <v>0</v>
      </c>
      <c r="P89" s="46">
        <f t="shared" si="11"/>
        <v>0</v>
      </c>
    </row>
    <row r="90" spans="1:16" ht="78">
      <c r="A90" s="18">
        <v>21</v>
      </c>
      <c r="B90" s="18" t="s">
        <v>64</v>
      </c>
      <c r="C90" s="18" t="s">
        <v>330</v>
      </c>
      <c r="D90" s="19">
        <v>600</v>
      </c>
      <c r="E90" s="19"/>
      <c r="F90" s="19"/>
      <c r="G90" s="15">
        <f t="shared" si="12"/>
        <v>600</v>
      </c>
      <c r="H90" s="20">
        <v>250</v>
      </c>
      <c r="I90" s="20">
        <f t="shared" si="13"/>
        <v>150000</v>
      </c>
      <c r="J90" s="20">
        <f t="shared" si="14"/>
        <v>165000</v>
      </c>
      <c r="K90" s="46"/>
      <c r="L90" s="46"/>
      <c r="M90" s="46"/>
      <c r="N90" s="46">
        <f t="shared" si="9"/>
        <v>0</v>
      </c>
      <c r="O90" s="46">
        <f t="shared" si="10"/>
        <v>0</v>
      </c>
      <c r="P90" s="46">
        <f t="shared" si="11"/>
        <v>0</v>
      </c>
    </row>
    <row r="91" spans="1:16" ht="78">
      <c r="A91" s="18">
        <v>22</v>
      </c>
      <c r="B91" s="18" t="s">
        <v>68</v>
      </c>
      <c r="C91" s="18" t="s">
        <v>330</v>
      </c>
      <c r="D91" s="19">
        <v>600</v>
      </c>
      <c r="E91" s="19"/>
      <c r="F91" s="19"/>
      <c r="G91" s="15">
        <f t="shared" si="12"/>
        <v>600</v>
      </c>
      <c r="H91" s="20">
        <v>250</v>
      </c>
      <c r="I91" s="20">
        <f t="shared" si="13"/>
        <v>150000</v>
      </c>
      <c r="J91" s="20">
        <f t="shared" si="14"/>
        <v>165000</v>
      </c>
      <c r="K91" s="46"/>
      <c r="L91" s="46"/>
      <c r="M91" s="46"/>
      <c r="N91" s="46">
        <f t="shared" si="9"/>
        <v>0</v>
      </c>
      <c r="O91" s="46">
        <f t="shared" si="10"/>
        <v>0</v>
      </c>
      <c r="P91" s="46">
        <f t="shared" si="11"/>
        <v>0</v>
      </c>
    </row>
    <row r="92" spans="1:16" ht="78">
      <c r="A92" s="18">
        <v>23</v>
      </c>
      <c r="B92" s="18" t="s">
        <v>69</v>
      </c>
      <c r="C92" s="18" t="s">
        <v>330</v>
      </c>
      <c r="D92" s="19">
        <v>840</v>
      </c>
      <c r="E92" s="19"/>
      <c r="F92" s="19"/>
      <c r="G92" s="15">
        <f t="shared" si="12"/>
        <v>840</v>
      </c>
      <c r="H92" s="20">
        <v>250</v>
      </c>
      <c r="I92" s="20">
        <f t="shared" si="13"/>
        <v>210000</v>
      </c>
      <c r="J92" s="20">
        <f t="shared" si="14"/>
        <v>231000.00000000003</v>
      </c>
      <c r="K92" s="46"/>
      <c r="L92" s="46"/>
      <c r="M92" s="46"/>
      <c r="N92" s="46">
        <f t="shared" si="9"/>
        <v>0</v>
      </c>
      <c r="O92" s="46">
        <f t="shared" si="10"/>
        <v>0</v>
      </c>
      <c r="P92" s="46">
        <f t="shared" si="11"/>
        <v>0</v>
      </c>
    </row>
    <row r="93" spans="1:16" ht="62.25">
      <c r="A93" s="18">
        <v>24</v>
      </c>
      <c r="B93" s="18" t="s">
        <v>165</v>
      </c>
      <c r="C93" s="18" t="s">
        <v>330</v>
      </c>
      <c r="D93" s="19">
        <v>240</v>
      </c>
      <c r="E93" s="19"/>
      <c r="F93" s="19"/>
      <c r="G93" s="15">
        <f t="shared" si="12"/>
        <v>240</v>
      </c>
      <c r="H93" s="20">
        <v>250</v>
      </c>
      <c r="I93" s="20">
        <f t="shared" si="13"/>
        <v>60000</v>
      </c>
      <c r="J93" s="20">
        <f t="shared" si="14"/>
        <v>66000</v>
      </c>
      <c r="K93" s="46"/>
      <c r="L93" s="46"/>
      <c r="M93" s="46"/>
      <c r="N93" s="46">
        <f t="shared" si="9"/>
        <v>0</v>
      </c>
      <c r="O93" s="46">
        <f t="shared" si="10"/>
        <v>0</v>
      </c>
      <c r="P93" s="46">
        <f t="shared" si="11"/>
        <v>0</v>
      </c>
    </row>
    <row r="94" spans="1:16" ht="62.25">
      <c r="A94" s="18">
        <v>25</v>
      </c>
      <c r="B94" s="18" t="s">
        <v>235</v>
      </c>
      <c r="C94" s="18" t="s">
        <v>330</v>
      </c>
      <c r="D94" s="19">
        <v>240</v>
      </c>
      <c r="E94" s="19"/>
      <c r="F94" s="19"/>
      <c r="G94" s="15">
        <f t="shared" si="12"/>
        <v>240</v>
      </c>
      <c r="H94" s="20">
        <v>250</v>
      </c>
      <c r="I94" s="20">
        <f t="shared" si="13"/>
        <v>60000</v>
      </c>
      <c r="J94" s="20">
        <f t="shared" si="14"/>
        <v>66000</v>
      </c>
      <c r="K94" s="46"/>
      <c r="L94" s="46"/>
      <c r="M94" s="46"/>
      <c r="N94" s="46">
        <f t="shared" si="9"/>
        <v>0</v>
      </c>
      <c r="O94" s="46">
        <f t="shared" si="10"/>
        <v>0</v>
      </c>
      <c r="P94" s="46">
        <f t="shared" si="11"/>
        <v>0</v>
      </c>
    </row>
    <row r="95" spans="1:16" ht="78">
      <c r="A95" s="18">
        <v>26</v>
      </c>
      <c r="B95" s="18" t="s">
        <v>66</v>
      </c>
      <c r="C95" s="18" t="s">
        <v>330</v>
      </c>
      <c r="D95" s="19">
        <v>120</v>
      </c>
      <c r="E95" s="19"/>
      <c r="F95" s="19"/>
      <c r="G95" s="15">
        <f t="shared" si="12"/>
        <v>120</v>
      </c>
      <c r="H95" s="20">
        <v>250</v>
      </c>
      <c r="I95" s="20">
        <f t="shared" si="13"/>
        <v>30000</v>
      </c>
      <c r="J95" s="20">
        <f t="shared" si="14"/>
        <v>33000</v>
      </c>
      <c r="K95" s="46"/>
      <c r="L95" s="46"/>
      <c r="M95" s="46"/>
      <c r="N95" s="46">
        <f t="shared" si="9"/>
        <v>0</v>
      </c>
      <c r="O95" s="46">
        <f t="shared" si="10"/>
        <v>0</v>
      </c>
      <c r="P95" s="46">
        <f t="shared" si="11"/>
        <v>0</v>
      </c>
    </row>
    <row r="96" spans="1:16" ht="78">
      <c r="A96" s="18">
        <v>27</v>
      </c>
      <c r="B96" s="18" t="s">
        <v>65</v>
      </c>
      <c r="C96" s="18" t="s">
        <v>330</v>
      </c>
      <c r="D96" s="19">
        <v>240</v>
      </c>
      <c r="E96" s="19"/>
      <c r="F96" s="19"/>
      <c r="G96" s="15">
        <f t="shared" si="12"/>
        <v>240</v>
      </c>
      <c r="H96" s="20">
        <v>250</v>
      </c>
      <c r="I96" s="20">
        <f t="shared" si="13"/>
        <v>60000</v>
      </c>
      <c r="J96" s="20">
        <f t="shared" si="14"/>
        <v>66000</v>
      </c>
      <c r="K96" s="46"/>
      <c r="L96" s="46"/>
      <c r="M96" s="46"/>
      <c r="N96" s="46">
        <f t="shared" si="9"/>
        <v>0</v>
      </c>
      <c r="O96" s="46">
        <f t="shared" si="10"/>
        <v>0</v>
      </c>
      <c r="P96" s="46">
        <f t="shared" si="11"/>
        <v>0</v>
      </c>
    </row>
    <row r="97" spans="1:16" ht="62.25">
      <c r="A97" s="18">
        <v>28</v>
      </c>
      <c r="B97" s="18" t="s">
        <v>236</v>
      </c>
      <c r="C97" s="18" t="s">
        <v>330</v>
      </c>
      <c r="D97" s="19">
        <v>600</v>
      </c>
      <c r="E97" s="19"/>
      <c r="F97" s="19"/>
      <c r="G97" s="15">
        <f t="shared" si="12"/>
        <v>600</v>
      </c>
      <c r="H97" s="20">
        <v>250</v>
      </c>
      <c r="I97" s="20">
        <f t="shared" si="13"/>
        <v>150000</v>
      </c>
      <c r="J97" s="20">
        <f t="shared" si="14"/>
        <v>165000</v>
      </c>
      <c r="K97" s="46"/>
      <c r="L97" s="46"/>
      <c r="M97" s="46"/>
      <c r="N97" s="46">
        <f t="shared" si="9"/>
        <v>0</v>
      </c>
      <c r="O97" s="46">
        <f t="shared" si="10"/>
        <v>0</v>
      </c>
      <c r="P97" s="46">
        <f t="shared" si="11"/>
        <v>0</v>
      </c>
    </row>
    <row r="98" spans="1:16" ht="46.5">
      <c r="A98" s="18">
        <v>29</v>
      </c>
      <c r="B98" s="18" t="s">
        <v>81</v>
      </c>
      <c r="C98" s="18" t="s">
        <v>330</v>
      </c>
      <c r="D98" s="19"/>
      <c r="E98" s="19"/>
      <c r="F98" s="19">
        <v>144</v>
      </c>
      <c r="G98" s="15">
        <f t="shared" si="12"/>
        <v>144</v>
      </c>
      <c r="H98" s="20">
        <v>250</v>
      </c>
      <c r="I98" s="20">
        <f t="shared" si="13"/>
        <v>36000</v>
      </c>
      <c r="J98" s="20">
        <f t="shared" si="14"/>
        <v>39600</v>
      </c>
      <c r="K98" s="46"/>
      <c r="L98" s="46"/>
      <c r="M98" s="46"/>
      <c r="N98" s="46">
        <f t="shared" si="9"/>
        <v>0</v>
      </c>
      <c r="O98" s="46">
        <f t="shared" si="10"/>
        <v>0</v>
      </c>
      <c r="P98" s="46">
        <f t="shared" si="11"/>
        <v>0</v>
      </c>
    </row>
    <row r="99" spans="1:16" ht="62.25">
      <c r="A99" s="18">
        <v>30</v>
      </c>
      <c r="B99" s="18" t="s">
        <v>20</v>
      </c>
      <c r="C99" s="18" t="s">
        <v>330</v>
      </c>
      <c r="D99" s="19"/>
      <c r="E99" s="19">
        <v>156</v>
      </c>
      <c r="F99" s="19"/>
      <c r="G99" s="15">
        <f t="shared" si="12"/>
        <v>156</v>
      </c>
      <c r="H99" s="20">
        <v>250</v>
      </c>
      <c r="I99" s="20">
        <f t="shared" si="13"/>
        <v>39000</v>
      </c>
      <c r="J99" s="20">
        <f t="shared" si="14"/>
        <v>42900</v>
      </c>
      <c r="K99" s="46"/>
      <c r="L99" s="46"/>
      <c r="M99" s="46"/>
      <c r="N99" s="46">
        <f t="shared" si="9"/>
        <v>0</v>
      </c>
      <c r="O99" s="46">
        <f t="shared" si="10"/>
        <v>0</v>
      </c>
      <c r="P99" s="46">
        <f t="shared" si="11"/>
        <v>0</v>
      </c>
    </row>
    <row r="100" spans="1:16" ht="62.25">
      <c r="A100" s="18">
        <v>31</v>
      </c>
      <c r="B100" s="18" t="s">
        <v>21</v>
      </c>
      <c r="C100" s="18" t="s">
        <v>330</v>
      </c>
      <c r="D100" s="19"/>
      <c r="E100" s="19">
        <v>144</v>
      </c>
      <c r="F100" s="19"/>
      <c r="G100" s="15">
        <f t="shared" si="12"/>
        <v>144</v>
      </c>
      <c r="H100" s="20">
        <v>250</v>
      </c>
      <c r="I100" s="20">
        <f t="shared" si="13"/>
        <v>36000</v>
      </c>
      <c r="J100" s="20">
        <f t="shared" si="14"/>
        <v>39600</v>
      </c>
      <c r="K100" s="46"/>
      <c r="L100" s="46"/>
      <c r="M100" s="46"/>
      <c r="N100" s="46">
        <f t="shared" si="9"/>
        <v>0</v>
      </c>
      <c r="O100" s="46">
        <f t="shared" si="10"/>
        <v>0</v>
      </c>
      <c r="P100" s="46">
        <f t="shared" si="11"/>
        <v>0</v>
      </c>
    </row>
    <row r="101" spans="1:16" ht="62.25">
      <c r="A101" s="18">
        <v>32</v>
      </c>
      <c r="B101" s="18" t="s">
        <v>237</v>
      </c>
      <c r="C101" s="18" t="s">
        <v>330</v>
      </c>
      <c r="D101" s="19">
        <v>60</v>
      </c>
      <c r="E101" s="19"/>
      <c r="F101" s="19"/>
      <c r="G101" s="15">
        <f t="shared" si="12"/>
        <v>60</v>
      </c>
      <c r="H101" s="20">
        <v>250</v>
      </c>
      <c r="I101" s="20">
        <f t="shared" si="13"/>
        <v>15000</v>
      </c>
      <c r="J101" s="20">
        <f t="shared" si="14"/>
        <v>16500</v>
      </c>
      <c r="K101" s="46"/>
      <c r="L101" s="46"/>
      <c r="M101" s="46"/>
      <c r="N101" s="46">
        <f t="shared" si="9"/>
        <v>0</v>
      </c>
      <c r="O101" s="46">
        <f t="shared" si="10"/>
        <v>0</v>
      </c>
      <c r="P101" s="46">
        <f t="shared" si="11"/>
        <v>0</v>
      </c>
    </row>
    <row r="102" spans="1:16" ht="78">
      <c r="A102" s="18">
        <v>33</v>
      </c>
      <c r="B102" s="18" t="s">
        <v>238</v>
      </c>
      <c r="C102" s="18" t="s">
        <v>330</v>
      </c>
      <c r="D102" s="19">
        <v>480</v>
      </c>
      <c r="E102" s="19"/>
      <c r="F102" s="19"/>
      <c r="G102" s="15">
        <f t="shared" si="12"/>
        <v>480</v>
      </c>
      <c r="H102" s="20">
        <v>250</v>
      </c>
      <c r="I102" s="20">
        <f t="shared" si="13"/>
        <v>120000</v>
      </c>
      <c r="J102" s="20">
        <f t="shared" si="14"/>
        <v>132000</v>
      </c>
      <c r="K102" s="46"/>
      <c r="L102" s="46"/>
      <c r="M102" s="46"/>
      <c r="N102" s="46">
        <f t="shared" si="9"/>
        <v>0</v>
      </c>
      <c r="O102" s="46">
        <f t="shared" si="10"/>
        <v>0</v>
      </c>
      <c r="P102" s="46">
        <f t="shared" si="11"/>
        <v>0</v>
      </c>
    </row>
    <row r="103" spans="1:16" ht="62.25">
      <c r="A103" s="18">
        <v>34</v>
      </c>
      <c r="B103" s="18" t="s">
        <v>239</v>
      </c>
      <c r="C103" s="18" t="s">
        <v>330</v>
      </c>
      <c r="D103" s="19">
        <v>480</v>
      </c>
      <c r="E103" s="19"/>
      <c r="F103" s="19"/>
      <c r="G103" s="15">
        <f t="shared" si="12"/>
        <v>480</v>
      </c>
      <c r="H103" s="20">
        <v>250</v>
      </c>
      <c r="I103" s="20">
        <f t="shared" si="13"/>
        <v>120000</v>
      </c>
      <c r="J103" s="20">
        <f t="shared" si="14"/>
        <v>132000</v>
      </c>
      <c r="K103" s="46"/>
      <c r="L103" s="46"/>
      <c r="M103" s="46"/>
      <c r="N103" s="46">
        <f t="shared" si="9"/>
        <v>0</v>
      </c>
      <c r="O103" s="46">
        <f t="shared" si="10"/>
        <v>0</v>
      </c>
      <c r="P103" s="46">
        <f t="shared" si="11"/>
        <v>0</v>
      </c>
    </row>
    <row r="104" spans="1:16" ht="78">
      <c r="A104" s="18">
        <v>35</v>
      </c>
      <c r="B104" s="18" t="s">
        <v>240</v>
      </c>
      <c r="C104" s="18" t="s">
        <v>330</v>
      </c>
      <c r="D104" s="19">
        <v>480</v>
      </c>
      <c r="E104" s="19"/>
      <c r="F104" s="19"/>
      <c r="G104" s="15">
        <f t="shared" si="12"/>
        <v>480</v>
      </c>
      <c r="H104" s="20">
        <v>250</v>
      </c>
      <c r="I104" s="20">
        <f t="shared" si="13"/>
        <v>120000</v>
      </c>
      <c r="J104" s="20">
        <f t="shared" si="14"/>
        <v>132000</v>
      </c>
      <c r="K104" s="46"/>
      <c r="L104" s="46"/>
      <c r="M104" s="46"/>
      <c r="N104" s="46">
        <f t="shared" si="9"/>
        <v>0</v>
      </c>
      <c r="O104" s="46">
        <f t="shared" si="10"/>
        <v>0</v>
      </c>
      <c r="P104" s="46">
        <f t="shared" si="11"/>
        <v>0</v>
      </c>
    </row>
    <row r="105" spans="1:16" ht="78">
      <c r="A105" s="18">
        <v>36</v>
      </c>
      <c r="B105" s="18" t="s">
        <v>241</v>
      </c>
      <c r="C105" s="18" t="s">
        <v>330</v>
      </c>
      <c r="D105" s="19">
        <v>480</v>
      </c>
      <c r="E105" s="19"/>
      <c r="F105" s="19"/>
      <c r="G105" s="15">
        <f t="shared" si="12"/>
        <v>480</v>
      </c>
      <c r="H105" s="20">
        <v>250</v>
      </c>
      <c r="I105" s="20">
        <f t="shared" si="13"/>
        <v>120000</v>
      </c>
      <c r="J105" s="20">
        <f t="shared" si="14"/>
        <v>132000</v>
      </c>
      <c r="K105" s="46"/>
      <c r="L105" s="46"/>
      <c r="M105" s="46"/>
      <c r="N105" s="46">
        <f t="shared" si="9"/>
        <v>0</v>
      </c>
      <c r="O105" s="46">
        <f t="shared" si="10"/>
        <v>0</v>
      </c>
      <c r="P105" s="46">
        <f t="shared" si="11"/>
        <v>0</v>
      </c>
    </row>
    <row r="106" spans="1:16" ht="78">
      <c r="A106" s="18">
        <v>37</v>
      </c>
      <c r="B106" s="18" t="s">
        <v>242</v>
      </c>
      <c r="C106" s="18" t="s">
        <v>330</v>
      </c>
      <c r="D106" s="19">
        <v>120</v>
      </c>
      <c r="E106" s="19"/>
      <c r="F106" s="19"/>
      <c r="G106" s="15">
        <f t="shared" si="12"/>
        <v>120</v>
      </c>
      <c r="H106" s="20">
        <v>250</v>
      </c>
      <c r="I106" s="20">
        <f t="shared" si="13"/>
        <v>30000</v>
      </c>
      <c r="J106" s="20">
        <f t="shared" si="14"/>
        <v>33000</v>
      </c>
      <c r="K106" s="46"/>
      <c r="L106" s="46"/>
      <c r="M106" s="46"/>
      <c r="N106" s="46">
        <f t="shared" si="9"/>
        <v>0</v>
      </c>
      <c r="O106" s="46">
        <f t="shared" si="10"/>
        <v>0</v>
      </c>
      <c r="P106" s="46">
        <f t="shared" si="11"/>
        <v>0</v>
      </c>
    </row>
    <row r="107" spans="1:16" ht="78">
      <c r="A107" s="18">
        <v>38</v>
      </c>
      <c r="B107" s="18" t="s">
        <v>243</v>
      </c>
      <c r="C107" s="18" t="s">
        <v>330</v>
      </c>
      <c r="D107" s="19">
        <v>240</v>
      </c>
      <c r="E107" s="19"/>
      <c r="F107" s="19"/>
      <c r="G107" s="15">
        <f t="shared" si="12"/>
        <v>240</v>
      </c>
      <c r="H107" s="20">
        <v>250</v>
      </c>
      <c r="I107" s="20">
        <f t="shared" si="13"/>
        <v>60000</v>
      </c>
      <c r="J107" s="20">
        <f t="shared" si="14"/>
        <v>66000</v>
      </c>
      <c r="K107" s="46"/>
      <c r="L107" s="46"/>
      <c r="M107" s="46"/>
      <c r="N107" s="46">
        <f t="shared" si="9"/>
        <v>0</v>
      </c>
      <c r="O107" s="46">
        <f t="shared" si="10"/>
        <v>0</v>
      </c>
      <c r="P107" s="46">
        <f t="shared" si="11"/>
        <v>0</v>
      </c>
    </row>
    <row r="108" spans="1:16" ht="78">
      <c r="A108" s="18">
        <v>39</v>
      </c>
      <c r="B108" s="18" t="s">
        <v>244</v>
      </c>
      <c r="C108" s="18" t="s">
        <v>330</v>
      </c>
      <c r="D108" s="19">
        <v>360</v>
      </c>
      <c r="E108" s="19"/>
      <c r="F108" s="19"/>
      <c r="G108" s="15">
        <f t="shared" si="12"/>
        <v>360</v>
      </c>
      <c r="H108" s="20">
        <v>250</v>
      </c>
      <c r="I108" s="20">
        <f t="shared" si="13"/>
        <v>90000</v>
      </c>
      <c r="J108" s="20">
        <f t="shared" si="14"/>
        <v>99000.00000000001</v>
      </c>
      <c r="K108" s="46"/>
      <c r="L108" s="46"/>
      <c r="M108" s="46"/>
      <c r="N108" s="46">
        <f t="shared" si="9"/>
        <v>0</v>
      </c>
      <c r="O108" s="46">
        <f t="shared" si="10"/>
        <v>0</v>
      </c>
      <c r="P108" s="46">
        <f t="shared" si="11"/>
        <v>0</v>
      </c>
    </row>
    <row r="109" spans="1:16" ht="78">
      <c r="A109" s="18">
        <v>40</v>
      </c>
      <c r="B109" s="18" t="s">
        <v>245</v>
      </c>
      <c r="C109" s="18" t="s">
        <v>330</v>
      </c>
      <c r="D109" s="19">
        <v>120</v>
      </c>
      <c r="E109" s="19"/>
      <c r="F109" s="19"/>
      <c r="G109" s="15">
        <f t="shared" si="12"/>
        <v>120</v>
      </c>
      <c r="H109" s="20">
        <v>250</v>
      </c>
      <c r="I109" s="20">
        <f t="shared" si="13"/>
        <v>30000</v>
      </c>
      <c r="J109" s="20">
        <f t="shared" si="14"/>
        <v>33000</v>
      </c>
      <c r="K109" s="46"/>
      <c r="L109" s="46"/>
      <c r="M109" s="46"/>
      <c r="N109" s="46">
        <f t="shared" si="9"/>
        <v>0</v>
      </c>
      <c r="O109" s="46">
        <f t="shared" si="10"/>
        <v>0</v>
      </c>
      <c r="P109" s="46">
        <f t="shared" si="11"/>
        <v>0</v>
      </c>
    </row>
    <row r="110" spans="1:16" ht="78">
      <c r="A110" s="18">
        <v>41</v>
      </c>
      <c r="B110" s="18" t="s">
        <v>246</v>
      </c>
      <c r="C110" s="18" t="s">
        <v>330</v>
      </c>
      <c r="D110" s="19">
        <v>480</v>
      </c>
      <c r="E110" s="19">
        <v>12</v>
      </c>
      <c r="F110" s="19"/>
      <c r="G110" s="15">
        <f t="shared" si="12"/>
        <v>492</v>
      </c>
      <c r="H110" s="20">
        <v>250</v>
      </c>
      <c r="I110" s="20">
        <f t="shared" si="13"/>
        <v>123000</v>
      </c>
      <c r="J110" s="20">
        <f t="shared" si="14"/>
        <v>135300</v>
      </c>
      <c r="K110" s="46"/>
      <c r="L110" s="46"/>
      <c r="M110" s="46"/>
      <c r="N110" s="46">
        <f t="shared" si="9"/>
        <v>0</v>
      </c>
      <c r="O110" s="46">
        <f t="shared" si="10"/>
        <v>0</v>
      </c>
      <c r="P110" s="46">
        <f t="shared" si="11"/>
        <v>0</v>
      </c>
    </row>
    <row r="111" spans="1:16" ht="78">
      <c r="A111" s="18">
        <v>42</v>
      </c>
      <c r="B111" s="18" t="s">
        <v>247</v>
      </c>
      <c r="C111" s="18" t="s">
        <v>330</v>
      </c>
      <c r="D111" s="19">
        <v>480</v>
      </c>
      <c r="E111" s="19">
        <v>36</v>
      </c>
      <c r="F111" s="19"/>
      <c r="G111" s="15">
        <f t="shared" si="12"/>
        <v>516</v>
      </c>
      <c r="H111" s="20">
        <v>250</v>
      </c>
      <c r="I111" s="20">
        <f t="shared" si="13"/>
        <v>129000</v>
      </c>
      <c r="J111" s="20">
        <f t="shared" si="14"/>
        <v>141900</v>
      </c>
      <c r="K111" s="46"/>
      <c r="L111" s="46"/>
      <c r="M111" s="46"/>
      <c r="N111" s="46">
        <f t="shared" si="9"/>
        <v>0</v>
      </c>
      <c r="O111" s="46">
        <f t="shared" si="10"/>
        <v>0</v>
      </c>
      <c r="P111" s="46">
        <f t="shared" si="11"/>
        <v>0</v>
      </c>
    </row>
    <row r="112" spans="1:16" ht="86.25" customHeight="1">
      <c r="A112" s="18">
        <v>43</v>
      </c>
      <c r="B112" s="18" t="s">
        <v>248</v>
      </c>
      <c r="C112" s="18" t="s">
        <v>330</v>
      </c>
      <c r="D112" s="19">
        <v>480</v>
      </c>
      <c r="E112" s="19">
        <v>36</v>
      </c>
      <c r="F112" s="19"/>
      <c r="G112" s="15">
        <f t="shared" si="12"/>
        <v>516</v>
      </c>
      <c r="H112" s="20">
        <v>530</v>
      </c>
      <c r="I112" s="20">
        <f t="shared" si="13"/>
        <v>273480</v>
      </c>
      <c r="J112" s="20">
        <f t="shared" si="14"/>
        <v>300828</v>
      </c>
      <c r="K112" s="46"/>
      <c r="L112" s="46"/>
      <c r="M112" s="46"/>
      <c r="N112" s="46">
        <f t="shared" si="9"/>
        <v>0</v>
      </c>
      <c r="O112" s="46">
        <f t="shared" si="10"/>
        <v>0</v>
      </c>
      <c r="P112" s="46">
        <f t="shared" si="11"/>
        <v>0</v>
      </c>
    </row>
    <row r="113" spans="1:16" ht="46.5">
      <c r="A113" s="18">
        <v>44</v>
      </c>
      <c r="B113" s="18" t="s">
        <v>249</v>
      </c>
      <c r="C113" s="18" t="s">
        <v>330</v>
      </c>
      <c r="D113" s="19">
        <v>480</v>
      </c>
      <c r="E113" s="19"/>
      <c r="F113" s="19"/>
      <c r="G113" s="15">
        <f t="shared" si="12"/>
        <v>480</v>
      </c>
      <c r="H113" s="20">
        <v>530</v>
      </c>
      <c r="I113" s="20">
        <f t="shared" si="13"/>
        <v>254400</v>
      </c>
      <c r="J113" s="20">
        <f t="shared" si="14"/>
        <v>279840</v>
      </c>
      <c r="K113" s="46"/>
      <c r="L113" s="46"/>
      <c r="M113" s="46"/>
      <c r="N113" s="46">
        <f t="shared" si="9"/>
        <v>0</v>
      </c>
      <c r="O113" s="46">
        <f t="shared" si="10"/>
        <v>0</v>
      </c>
      <c r="P113" s="46">
        <f t="shared" si="11"/>
        <v>0</v>
      </c>
    </row>
    <row r="114" spans="1:16" ht="46.5">
      <c r="A114" s="18">
        <v>45</v>
      </c>
      <c r="B114" s="18" t="s">
        <v>250</v>
      </c>
      <c r="C114" s="18" t="s">
        <v>330</v>
      </c>
      <c r="D114" s="19">
        <v>360</v>
      </c>
      <c r="E114" s="19"/>
      <c r="F114" s="19"/>
      <c r="G114" s="15">
        <f t="shared" si="12"/>
        <v>360</v>
      </c>
      <c r="H114" s="20">
        <v>530</v>
      </c>
      <c r="I114" s="20">
        <f t="shared" si="13"/>
        <v>190800</v>
      </c>
      <c r="J114" s="20">
        <f t="shared" si="14"/>
        <v>209880.00000000003</v>
      </c>
      <c r="K114" s="54"/>
      <c r="L114" s="54"/>
      <c r="M114" s="54"/>
      <c r="N114" s="46">
        <f t="shared" si="9"/>
        <v>0</v>
      </c>
      <c r="O114" s="46">
        <f t="shared" si="10"/>
        <v>0</v>
      </c>
      <c r="P114" s="46">
        <f t="shared" si="11"/>
        <v>0</v>
      </c>
    </row>
    <row r="115" spans="1:16" ht="46.5">
      <c r="A115" s="18">
        <v>46</v>
      </c>
      <c r="B115" s="18" t="s">
        <v>251</v>
      </c>
      <c r="C115" s="18" t="s">
        <v>330</v>
      </c>
      <c r="D115" s="19">
        <v>360</v>
      </c>
      <c r="E115" s="19"/>
      <c r="F115" s="19"/>
      <c r="G115" s="15">
        <f t="shared" si="12"/>
        <v>360</v>
      </c>
      <c r="H115" s="20">
        <v>600</v>
      </c>
      <c r="I115" s="20">
        <f t="shared" si="13"/>
        <v>216000</v>
      </c>
      <c r="J115" s="20">
        <f t="shared" si="14"/>
        <v>237600.00000000003</v>
      </c>
      <c r="K115" s="46"/>
      <c r="L115" s="46"/>
      <c r="M115" s="46"/>
      <c r="N115" s="46">
        <f t="shared" si="9"/>
        <v>0</v>
      </c>
      <c r="O115" s="46">
        <f t="shared" si="10"/>
        <v>0</v>
      </c>
      <c r="P115" s="46">
        <f t="shared" si="11"/>
        <v>0</v>
      </c>
    </row>
    <row r="116" spans="1:16" ht="36.75" customHeight="1">
      <c r="A116" s="18"/>
      <c r="B116" s="18"/>
      <c r="C116" s="18"/>
      <c r="D116" s="19"/>
      <c r="E116" s="19"/>
      <c r="F116" s="19"/>
      <c r="G116" s="15"/>
      <c r="H116" s="20"/>
      <c r="I116" s="16">
        <f>SUM(I70:I115)</f>
        <v>4909680</v>
      </c>
      <c r="J116" s="16">
        <f>SUM(J70:J115)</f>
        <v>5400648</v>
      </c>
      <c r="K116" s="46"/>
      <c r="L116" s="46"/>
      <c r="M116" s="46"/>
      <c r="N116" s="66" t="s">
        <v>438</v>
      </c>
      <c r="O116" s="66">
        <f>SUM(O70:O115)</f>
        <v>0</v>
      </c>
      <c r="P116" s="66">
        <f>SUM(P70:P115)</f>
        <v>0</v>
      </c>
    </row>
    <row r="117" spans="1:16" s="6" customFormat="1" ht="57" customHeight="1">
      <c r="A117" s="98" t="s">
        <v>396</v>
      </c>
      <c r="B117" s="93"/>
      <c r="C117" s="93"/>
      <c r="D117" s="93"/>
      <c r="E117" s="93"/>
      <c r="F117" s="93"/>
      <c r="G117" s="94"/>
      <c r="H117" s="16"/>
      <c r="I117" s="16"/>
      <c r="J117" s="16"/>
      <c r="K117" s="68"/>
      <c r="L117" s="68"/>
      <c r="M117" s="68"/>
      <c r="N117" s="66"/>
      <c r="O117" s="66"/>
      <c r="P117" s="66"/>
    </row>
    <row r="118" spans="1:16" ht="46.5">
      <c r="A118" s="18">
        <v>1</v>
      </c>
      <c r="B118" s="85" t="s">
        <v>444</v>
      </c>
      <c r="C118" s="18" t="s">
        <v>330</v>
      </c>
      <c r="D118" s="19">
        <v>1500</v>
      </c>
      <c r="E118" s="19"/>
      <c r="F118" s="19"/>
      <c r="G118" s="15">
        <f>D118+E118+F118</f>
        <v>1500</v>
      </c>
      <c r="H118" s="20">
        <v>250</v>
      </c>
      <c r="I118" s="20">
        <f>G118*H118</f>
        <v>375000</v>
      </c>
      <c r="J118" s="20">
        <f>I118*1.1</f>
        <v>412500.00000000006</v>
      </c>
      <c r="K118" s="46"/>
      <c r="L118" s="46"/>
      <c r="M118" s="46"/>
      <c r="N118" s="46">
        <f t="shared" si="9"/>
        <v>0</v>
      </c>
      <c r="O118" s="46">
        <f t="shared" si="10"/>
        <v>0</v>
      </c>
      <c r="P118" s="46">
        <f t="shared" si="11"/>
        <v>0</v>
      </c>
    </row>
    <row r="119" spans="1:16" ht="78">
      <c r="A119" s="18">
        <v>2</v>
      </c>
      <c r="B119" s="18" t="s">
        <v>252</v>
      </c>
      <c r="C119" s="18" t="s">
        <v>330</v>
      </c>
      <c r="D119" s="19">
        <v>1500</v>
      </c>
      <c r="E119" s="19"/>
      <c r="F119" s="19"/>
      <c r="G119" s="15">
        <f aca="true" t="shared" si="15" ref="G119:G139">D119+E119+F119</f>
        <v>1500</v>
      </c>
      <c r="H119" s="20">
        <v>250</v>
      </c>
      <c r="I119" s="20">
        <f aca="true" t="shared" si="16" ref="I119:I139">G119*H119</f>
        <v>375000</v>
      </c>
      <c r="J119" s="20">
        <f aca="true" t="shared" si="17" ref="J119:J139">I119*1.1</f>
        <v>412500.00000000006</v>
      </c>
      <c r="K119" s="46"/>
      <c r="L119" s="46"/>
      <c r="M119" s="46"/>
      <c r="N119" s="46">
        <f t="shared" si="9"/>
        <v>0</v>
      </c>
      <c r="O119" s="46">
        <f t="shared" si="10"/>
        <v>0</v>
      </c>
      <c r="P119" s="46">
        <f t="shared" si="11"/>
        <v>0</v>
      </c>
    </row>
    <row r="120" spans="1:16" ht="78">
      <c r="A120" s="18">
        <v>3</v>
      </c>
      <c r="B120" s="18" t="s">
        <v>253</v>
      </c>
      <c r="C120" s="18" t="s">
        <v>330</v>
      </c>
      <c r="D120" s="19">
        <v>1500</v>
      </c>
      <c r="E120" s="19"/>
      <c r="F120" s="19"/>
      <c r="G120" s="15">
        <f t="shared" si="15"/>
        <v>1500</v>
      </c>
      <c r="H120" s="20">
        <v>250</v>
      </c>
      <c r="I120" s="20">
        <f t="shared" si="16"/>
        <v>375000</v>
      </c>
      <c r="J120" s="20">
        <f t="shared" si="17"/>
        <v>412500.00000000006</v>
      </c>
      <c r="K120" s="46"/>
      <c r="L120" s="46"/>
      <c r="M120" s="46"/>
      <c r="N120" s="46">
        <f t="shared" si="9"/>
        <v>0</v>
      </c>
      <c r="O120" s="46">
        <f t="shared" si="10"/>
        <v>0</v>
      </c>
      <c r="P120" s="46">
        <f t="shared" si="11"/>
        <v>0</v>
      </c>
    </row>
    <row r="121" spans="1:16" ht="78">
      <c r="A121" s="18">
        <v>4</v>
      </c>
      <c r="B121" s="18" t="s">
        <v>254</v>
      </c>
      <c r="C121" s="18" t="s">
        <v>330</v>
      </c>
      <c r="D121" s="19">
        <v>900</v>
      </c>
      <c r="E121" s="19"/>
      <c r="F121" s="19"/>
      <c r="G121" s="15">
        <f t="shared" si="15"/>
        <v>900</v>
      </c>
      <c r="H121" s="20">
        <v>250</v>
      </c>
      <c r="I121" s="20">
        <f t="shared" si="16"/>
        <v>225000</v>
      </c>
      <c r="J121" s="20">
        <f t="shared" si="17"/>
        <v>247500.00000000003</v>
      </c>
      <c r="K121" s="46"/>
      <c r="L121" s="46"/>
      <c r="M121" s="46"/>
      <c r="N121" s="46">
        <f t="shared" si="9"/>
        <v>0</v>
      </c>
      <c r="O121" s="46">
        <f t="shared" si="10"/>
        <v>0</v>
      </c>
      <c r="P121" s="46">
        <f t="shared" si="11"/>
        <v>0</v>
      </c>
    </row>
    <row r="122" spans="1:16" ht="62.25">
      <c r="A122" s="18">
        <v>5</v>
      </c>
      <c r="B122" s="18" t="s">
        <v>255</v>
      </c>
      <c r="C122" s="18" t="s">
        <v>330</v>
      </c>
      <c r="D122" s="19">
        <v>900</v>
      </c>
      <c r="E122" s="19"/>
      <c r="F122" s="19"/>
      <c r="G122" s="15">
        <f t="shared" si="15"/>
        <v>900</v>
      </c>
      <c r="H122" s="20">
        <v>250</v>
      </c>
      <c r="I122" s="20">
        <f t="shared" si="16"/>
        <v>225000</v>
      </c>
      <c r="J122" s="20">
        <f t="shared" si="17"/>
        <v>247500.00000000003</v>
      </c>
      <c r="K122" s="46"/>
      <c r="L122" s="46"/>
      <c r="M122" s="46"/>
      <c r="N122" s="46">
        <f t="shared" si="9"/>
        <v>0</v>
      </c>
      <c r="O122" s="46">
        <f t="shared" si="10"/>
        <v>0</v>
      </c>
      <c r="P122" s="46">
        <f t="shared" si="11"/>
        <v>0</v>
      </c>
    </row>
    <row r="123" spans="1:16" ht="62.25">
      <c r="A123" s="18">
        <v>6</v>
      </c>
      <c r="B123" s="18" t="s">
        <v>256</v>
      </c>
      <c r="C123" s="18" t="s">
        <v>330</v>
      </c>
      <c r="D123" s="19">
        <v>480</v>
      </c>
      <c r="E123" s="19"/>
      <c r="F123" s="19"/>
      <c r="G123" s="15">
        <f t="shared" si="15"/>
        <v>480</v>
      </c>
      <c r="H123" s="20">
        <v>250</v>
      </c>
      <c r="I123" s="20">
        <f t="shared" si="16"/>
        <v>120000</v>
      </c>
      <c r="J123" s="20">
        <f t="shared" si="17"/>
        <v>132000</v>
      </c>
      <c r="K123" s="46"/>
      <c r="L123" s="46"/>
      <c r="M123" s="46"/>
      <c r="N123" s="46">
        <f t="shared" si="9"/>
        <v>0</v>
      </c>
      <c r="O123" s="46">
        <f t="shared" si="10"/>
        <v>0</v>
      </c>
      <c r="P123" s="46">
        <f t="shared" si="11"/>
        <v>0</v>
      </c>
    </row>
    <row r="124" spans="1:16" ht="78">
      <c r="A124" s="18">
        <v>7</v>
      </c>
      <c r="B124" s="18" t="s">
        <v>257</v>
      </c>
      <c r="C124" s="18" t="s">
        <v>330</v>
      </c>
      <c r="D124" s="19">
        <v>480</v>
      </c>
      <c r="E124" s="19"/>
      <c r="F124" s="19">
        <v>144</v>
      </c>
      <c r="G124" s="15">
        <f t="shared" si="15"/>
        <v>624</v>
      </c>
      <c r="H124" s="20">
        <v>250</v>
      </c>
      <c r="I124" s="20">
        <f t="shared" si="16"/>
        <v>156000</v>
      </c>
      <c r="J124" s="20">
        <f t="shared" si="17"/>
        <v>171600</v>
      </c>
      <c r="K124" s="46"/>
      <c r="L124" s="46"/>
      <c r="M124" s="46"/>
      <c r="N124" s="46">
        <f t="shared" si="9"/>
        <v>0</v>
      </c>
      <c r="O124" s="46">
        <f t="shared" si="10"/>
        <v>0</v>
      </c>
      <c r="P124" s="46">
        <f t="shared" si="11"/>
        <v>0</v>
      </c>
    </row>
    <row r="125" spans="1:16" ht="62.25">
      <c r="A125" s="18">
        <v>8</v>
      </c>
      <c r="B125" s="18" t="s">
        <v>258</v>
      </c>
      <c r="C125" s="18" t="s">
        <v>330</v>
      </c>
      <c r="D125" s="19">
        <v>480</v>
      </c>
      <c r="E125" s="19"/>
      <c r="F125" s="19">
        <v>288</v>
      </c>
      <c r="G125" s="15">
        <f t="shared" si="15"/>
        <v>768</v>
      </c>
      <c r="H125" s="20">
        <v>250</v>
      </c>
      <c r="I125" s="20">
        <f t="shared" si="16"/>
        <v>192000</v>
      </c>
      <c r="J125" s="20">
        <f t="shared" si="17"/>
        <v>211200.00000000003</v>
      </c>
      <c r="K125" s="46"/>
      <c r="L125" s="46"/>
      <c r="M125" s="46"/>
      <c r="N125" s="46">
        <f t="shared" si="9"/>
        <v>0</v>
      </c>
      <c r="O125" s="46">
        <f t="shared" si="10"/>
        <v>0</v>
      </c>
      <c r="P125" s="46">
        <f t="shared" si="11"/>
        <v>0</v>
      </c>
    </row>
    <row r="126" spans="1:16" ht="78">
      <c r="A126" s="18">
        <v>9</v>
      </c>
      <c r="B126" s="18" t="s">
        <v>259</v>
      </c>
      <c r="C126" s="18" t="s">
        <v>330</v>
      </c>
      <c r="D126" s="19">
        <v>480</v>
      </c>
      <c r="E126" s="19"/>
      <c r="F126" s="19">
        <v>288</v>
      </c>
      <c r="G126" s="15">
        <f t="shared" si="15"/>
        <v>768</v>
      </c>
      <c r="H126" s="20">
        <v>250</v>
      </c>
      <c r="I126" s="20">
        <f t="shared" si="16"/>
        <v>192000</v>
      </c>
      <c r="J126" s="20">
        <f t="shared" si="17"/>
        <v>211200.00000000003</v>
      </c>
      <c r="K126" s="46"/>
      <c r="L126" s="46"/>
      <c r="M126" s="46"/>
      <c r="N126" s="46">
        <f t="shared" si="9"/>
        <v>0</v>
      </c>
      <c r="O126" s="46">
        <f t="shared" si="10"/>
        <v>0</v>
      </c>
      <c r="P126" s="46">
        <f t="shared" si="11"/>
        <v>0</v>
      </c>
    </row>
    <row r="127" spans="1:16" ht="62.25">
      <c r="A127" s="18">
        <v>10</v>
      </c>
      <c r="B127" s="18" t="s">
        <v>260</v>
      </c>
      <c r="C127" s="18" t="s">
        <v>330</v>
      </c>
      <c r="D127" s="19">
        <v>120</v>
      </c>
      <c r="E127" s="19"/>
      <c r="F127" s="19"/>
      <c r="G127" s="15">
        <f t="shared" si="15"/>
        <v>120</v>
      </c>
      <c r="H127" s="20">
        <v>250</v>
      </c>
      <c r="I127" s="20">
        <f t="shared" si="16"/>
        <v>30000</v>
      </c>
      <c r="J127" s="20">
        <f t="shared" si="17"/>
        <v>33000</v>
      </c>
      <c r="K127" s="46"/>
      <c r="L127" s="46"/>
      <c r="M127" s="46"/>
      <c r="N127" s="46">
        <f t="shared" si="9"/>
        <v>0</v>
      </c>
      <c r="O127" s="46">
        <f t="shared" si="10"/>
        <v>0</v>
      </c>
      <c r="P127" s="46">
        <f t="shared" si="11"/>
        <v>0</v>
      </c>
    </row>
    <row r="128" spans="1:16" ht="62.25">
      <c r="A128" s="18">
        <v>11</v>
      </c>
      <c r="B128" s="18" t="s">
        <v>261</v>
      </c>
      <c r="C128" s="18" t="s">
        <v>330</v>
      </c>
      <c r="D128" s="19">
        <v>120</v>
      </c>
      <c r="E128" s="19"/>
      <c r="F128" s="19"/>
      <c r="G128" s="15">
        <f t="shared" si="15"/>
        <v>120</v>
      </c>
      <c r="H128" s="20">
        <v>250</v>
      </c>
      <c r="I128" s="20">
        <f t="shared" si="16"/>
        <v>30000</v>
      </c>
      <c r="J128" s="20">
        <f t="shared" si="17"/>
        <v>33000</v>
      </c>
      <c r="K128" s="46"/>
      <c r="L128" s="46"/>
      <c r="M128" s="46"/>
      <c r="N128" s="46">
        <f t="shared" si="9"/>
        <v>0</v>
      </c>
      <c r="O128" s="46">
        <f t="shared" si="10"/>
        <v>0</v>
      </c>
      <c r="P128" s="46">
        <f t="shared" si="11"/>
        <v>0</v>
      </c>
    </row>
    <row r="129" spans="1:16" ht="62.25">
      <c r="A129" s="18">
        <v>12</v>
      </c>
      <c r="B129" s="18" t="s">
        <v>39</v>
      </c>
      <c r="C129" s="18" t="s">
        <v>330</v>
      </c>
      <c r="D129" s="19">
        <v>240</v>
      </c>
      <c r="E129" s="19"/>
      <c r="F129" s="19"/>
      <c r="G129" s="15">
        <f t="shared" si="15"/>
        <v>240</v>
      </c>
      <c r="H129" s="20">
        <v>250</v>
      </c>
      <c r="I129" s="20">
        <f t="shared" si="16"/>
        <v>60000</v>
      </c>
      <c r="J129" s="20">
        <f t="shared" si="17"/>
        <v>66000</v>
      </c>
      <c r="K129" s="46"/>
      <c r="L129" s="46"/>
      <c r="M129" s="46"/>
      <c r="N129" s="46">
        <f t="shared" si="9"/>
        <v>0</v>
      </c>
      <c r="O129" s="46">
        <f t="shared" si="10"/>
        <v>0</v>
      </c>
      <c r="P129" s="46">
        <f t="shared" si="11"/>
        <v>0</v>
      </c>
    </row>
    <row r="130" spans="1:16" ht="62.25">
      <c r="A130" s="18">
        <v>13</v>
      </c>
      <c r="B130" s="18" t="s">
        <v>40</v>
      </c>
      <c r="C130" s="18" t="s">
        <v>330</v>
      </c>
      <c r="D130" s="19">
        <v>480</v>
      </c>
      <c r="E130" s="19"/>
      <c r="F130" s="19"/>
      <c r="G130" s="15">
        <f t="shared" si="15"/>
        <v>480</v>
      </c>
      <c r="H130" s="20">
        <v>250</v>
      </c>
      <c r="I130" s="20">
        <f t="shared" si="16"/>
        <v>120000</v>
      </c>
      <c r="J130" s="20">
        <f t="shared" si="17"/>
        <v>132000</v>
      </c>
      <c r="K130" s="46"/>
      <c r="L130" s="46"/>
      <c r="M130" s="46"/>
      <c r="N130" s="46">
        <f t="shared" si="9"/>
        <v>0</v>
      </c>
      <c r="O130" s="46">
        <f t="shared" si="10"/>
        <v>0</v>
      </c>
      <c r="P130" s="46">
        <f t="shared" si="11"/>
        <v>0</v>
      </c>
    </row>
    <row r="131" spans="1:16" ht="62.25">
      <c r="A131" s="18">
        <v>14</v>
      </c>
      <c r="B131" s="18" t="s">
        <v>41</v>
      </c>
      <c r="C131" s="18" t="s">
        <v>330</v>
      </c>
      <c r="D131" s="19">
        <v>480</v>
      </c>
      <c r="E131" s="19"/>
      <c r="F131" s="19"/>
      <c r="G131" s="15">
        <f t="shared" si="15"/>
        <v>480</v>
      </c>
      <c r="H131" s="20">
        <v>250</v>
      </c>
      <c r="I131" s="20">
        <f t="shared" si="16"/>
        <v>120000</v>
      </c>
      <c r="J131" s="20">
        <f t="shared" si="17"/>
        <v>132000</v>
      </c>
      <c r="K131" s="46"/>
      <c r="L131" s="46"/>
      <c r="M131" s="46"/>
      <c r="N131" s="46">
        <f t="shared" si="9"/>
        <v>0</v>
      </c>
      <c r="O131" s="46">
        <f t="shared" si="10"/>
        <v>0</v>
      </c>
      <c r="P131" s="46">
        <f t="shared" si="11"/>
        <v>0</v>
      </c>
    </row>
    <row r="132" spans="1:16" ht="62.25">
      <c r="A132" s="18">
        <v>15</v>
      </c>
      <c r="B132" s="18" t="s">
        <v>42</v>
      </c>
      <c r="C132" s="18" t="s">
        <v>330</v>
      </c>
      <c r="D132" s="19">
        <v>1500</v>
      </c>
      <c r="E132" s="19"/>
      <c r="F132" s="19"/>
      <c r="G132" s="15">
        <f t="shared" si="15"/>
        <v>1500</v>
      </c>
      <c r="H132" s="20">
        <v>250</v>
      </c>
      <c r="I132" s="20">
        <f t="shared" si="16"/>
        <v>375000</v>
      </c>
      <c r="J132" s="20">
        <f t="shared" si="17"/>
        <v>412500.00000000006</v>
      </c>
      <c r="K132" s="46"/>
      <c r="L132" s="46"/>
      <c r="M132" s="46"/>
      <c r="N132" s="46">
        <f aca="true" t="shared" si="18" ref="N132:N195">L132/100*M132+L132</f>
        <v>0</v>
      </c>
      <c r="O132" s="46">
        <f aca="true" t="shared" si="19" ref="O132:O195">L132*G132</f>
        <v>0</v>
      </c>
      <c r="P132" s="46">
        <f aca="true" t="shared" si="20" ref="P132:P195">N132*G132</f>
        <v>0</v>
      </c>
    </row>
    <row r="133" spans="1:16" ht="62.25">
      <c r="A133" s="18">
        <v>16</v>
      </c>
      <c r="B133" s="18" t="s">
        <v>43</v>
      </c>
      <c r="C133" s="18" t="s">
        <v>330</v>
      </c>
      <c r="D133" s="19">
        <v>1200</v>
      </c>
      <c r="E133" s="19"/>
      <c r="F133" s="19"/>
      <c r="G133" s="15">
        <f t="shared" si="15"/>
        <v>1200</v>
      </c>
      <c r="H133" s="20">
        <v>250</v>
      </c>
      <c r="I133" s="20">
        <f t="shared" si="16"/>
        <v>300000</v>
      </c>
      <c r="J133" s="20">
        <f t="shared" si="17"/>
        <v>330000</v>
      </c>
      <c r="K133" s="46"/>
      <c r="L133" s="46"/>
      <c r="M133" s="46"/>
      <c r="N133" s="46">
        <f t="shared" si="18"/>
        <v>0</v>
      </c>
      <c r="O133" s="46">
        <f t="shared" si="19"/>
        <v>0</v>
      </c>
      <c r="P133" s="46">
        <f t="shared" si="20"/>
        <v>0</v>
      </c>
    </row>
    <row r="134" spans="1:16" ht="62.25">
      <c r="A134" s="18">
        <v>17</v>
      </c>
      <c r="B134" s="18" t="s">
        <v>222</v>
      </c>
      <c r="C134" s="18" t="s">
        <v>330</v>
      </c>
      <c r="D134" s="19">
        <v>1200</v>
      </c>
      <c r="E134" s="19"/>
      <c r="F134" s="19"/>
      <c r="G134" s="15">
        <f t="shared" si="15"/>
        <v>1200</v>
      </c>
      <c r="H134" s="20">
        <v>250</v>
      </c>
      <c r="I134" s="20">
        <f t="shared" si="16"/>
        <v>300000</v>
      </c>
      <c r="J134" s="20">
        <f t="shared" si="17"/>
        <v>330000</v>
      </c>
      <c r="K134" s="46"/>
      <c r="L134" s="46"/>
      <c r="M134" s="46"/>
      <c r="N134" s="46">
        <f t="shared" si="18"/>
        <v>0</v>
      </c>
      <c r="O134" s="46">
        <f t="shared" si="19"/>
        <v>0</v>
      </c>
      <c r="P134" s="46">
        <f t="shared" si="20"/>
        <v>0</v>
      </c>
    </row>
    <row r="135" spans="1:16" ht="62.25">
      <c r="A135" s="18">
        <v>18</v>
      </c>
      <c r="B135" s="18" t="s">
        <v>223</v>
      </c>
      <c r="C135" s="18" t="s">
        <v>330</v>
      </c>
      <c r="D135" s="19">
        <v>240</v>
      </c>
      <c r="E135" s="19"/>
      <c r="F135" s="19"/>
      <c r="G135" s="15">
        <f t="shared" si="15"/>
        <v>240</v>
      </c>
      <c r="H135" s="20">
        <v>250</v>
      </c>
      <c r="I135" s="20">
        <f t="shared" si="16"/>
        <v>60000</v>
      </c>
      <c r="J135" s="20">
        <f t="shared" si="17"/>
        <v>66000</v>
      </c>
      <c r="K135" s="46"/>
      <c r="L135" s="46"/>
      <c r="M135" s="46"/>
      <c r="N135" s="46">
        <f t="shared" si="18"/>
        <v>0</v>
      </c>
      <c r="O135" s="46">
        <f t="shared" si="19"/>
        <v>0</v>
      </c>
      <c r="P135" s="46">
        <f t="shared" si="20"/>
        <v>0</v>
      </c>
    </row>
    <row r="136" spans="1:16" ht="78">
      <c r="A136" s="18">
        <v>19</v>
      </c>
      <c r="B136" s="18" t="s">
        <v>282</v>
      </c>
      <c r="C136" s="18" t="s">
        <v>330</v>
      </c>
      <c r="D136" s="19">
        <v>120</v>
      </c>
      <c r="E136" s="19"/>
      <c r="F136" s="19"/>
      <c r="G136" s="15">
        <f t="shared" si="15"/>
        <v>120</v>
      </c>
      <c r="H136" s="20">
        <v>250</v>
      </c>
      <c r="I136" s="20">
        <f t="shared" si="16"/>
        <v>30000</v>
      </c>
      <c r="J136" s="20">
        <f t="shared" si="17"/>
        <v>33000</v>
      </c>
      <c r="K136" s="46"/>
      <c r="L136" s="46"/>
      <c r="M136" s="46"/>
      <c r="N136" s="46">
        <f t="shared" si="18"/>
        <v>0</v>
      </c>
      <c r="O136" s="46">
        <f t="shared" si="19"/>
        <v>0</v>
      </c>
      <c r="P136" s="46">
        <f t="shared" si="20"/>
        <v>0</v>
      </c>
    </row>
    <row r="137" spans="1:16" ht="62.25">
      <c r="A137" s="18">
        <v>20</v>
      </c>
      <c r="B137" s="18" t="s">
        <v>283</v>
      </c>
      <c r="C137" s="18" t="s">
        <v>330</v>
      </c>
      <c r="D137" s="19">
        <v>120</v>
      </c>
      <c r="E137" s="19"/>
      <c r="F137" s="19"/>
      <c r="G137" s="15">
        <f t="shared" si="15"/>
        <v>120</v>
      </c>
      <c r="H137" s="20">
        <v>250</v>
      </c>
      <c r="I137" s="20">
        <f t="shared" si="16"/>
        <v>30000</v>
      </c>
      <c r="J137" s="20">
        <f t="shared" si="17"/>
        <v>33000</v>
      </c>
      <c r="K137" s="46"/>
      <c r="L137" s="46"/>
      <c r="M137" s="46"/>
      <c r="N137" s="46">
        <f t="shared" si="18"/>
        <v>0</v>
      </c>
      <c r="O137" s="46">
        <f t="shared" si="19"/>
        <v>0</v>
      </c>
      <c r="P137" s="46">
        <f t="shared" si="20"/>
        <v>0</v>
      </c>
    </row>
    <row r="138" spans="1:16" ht="62.25">
      <c r="A138" s="18">
        <v>21</v>
      </c>
      <c r="B138" s="18" t="s">
        <v>284</v>
      </c>
      <c r="C138" s="18" t="s">
        <v>330</v>
      </c>
      <c r="D138" s="19">
        <v>120</v>
      </c>
      <c r="E138" s="19"/>
      <c r="F138" s="19"/>
      <c r="G138" s="15">
        <f t="shared" si="15"/>
        <v>120</v>
      </c>
      <c r="H138" s="20">
        <v>250</v>
      </c>
      <c r="I138" s="20">
        <f t="shared" si="16"/>
        <v>30000</v>
      </c>
      <c r="J138" s="20">
        <f t="shared" si="17"/>
        <v>33000</v>
      </c>
      <c r="K138" s="46"/>
      <c r="L138" s="46"/>
      <c r="M138" s="46"/>
      <c r="N138" s="46">
        <f t="shared" si="18"/>
        <v>0</v>
      </c>
      <c r="O138" s="46">
        <f t="shared" si="19"/>
        <v>0</v>
      </c>
      <c r="P138" s="46">
        <f t="shared" si="20"/>
        <v>0</v>
      </c>
    </row>
    <row r="139" spans="1:16" ht="62.25">
      <c r="A139" s="18">
        <v>22</v>
      </c>
      <c r="B139" s="18" t="s">
        <v>285</v>
      </c>
      <c r="C139" s="18" t="s">
        <v>330</v>
      </c>
      <c r="D139" s="19">
        <v>120</v>
      </c>
      <c r="E139" s="19"/>
      <c r="F139" s="19"/>
      <c r="G139" s="15">
        <f t="shared" si="15"/>
        <v>120</v>
      </c>
      <c r="H139" s="20">
        <v>250</v>
      </c>
      <c r="I139" s="20">
        <f t="shared" si="16"/>
        <v>30000</v>
      </c>
      <c r="J139" s="20">
        <f t="shared" si="17"/>
        <v>33000</v>
      </c>
      <c r="K139" s="46"/>
      <c r="L139" s="46"/>
      <c r="M139" s="46"/>
      <c r="N139" s="46">
        <f t="shared" si="18"/>
        <v>0</v>
      </c>
      <c r="O139" s="46">
        <f t="shared" si="19"/>
        <v>0</v>
      </c>
      <c r="P139" s="46">
        <f t="shared" si="20"/>
        <v>0</v>
      </c>
    </row>
    <row r="140" spans="1:16" ht="45.75" customHeight="1">
      <c r="A140" s="18"/>
      <c r="B140" s="18"/>
      <c r="C140" s="18"/>
      <c r="D140" s="19"/>
      <c r="E140" s="19"/>
      <c r="F140" s="19"/>
      <c r="G140" s="15"/>
      <c r="H140" s="20"/>
      <c r="I140" s="16">
        <f>SUM(I118:I139)</f>
        <v>3750000</v>
      </c>
      <c r="J140" s="16">
        <f>SUM(J118:J139)</f>
        <v>4125000.0000000005</v>
      </c>
      <c r="K140" s="46"/>
      <c r="L140" s="46"/>
      <c r="M140" s="46"/>
      <c r="N140" s="66" t="s">
        <v>438</v>
      </c>
      <c r="O140" s="66">
        <f>SUM(O118:O139)</f>
        <v>0</v>
      </c>
      <c r="P140" s="66">
        <f>SUM(P118:P139)</f>
        <v>0</v>
      </c>
    </row>
    <row r="141" spans="1:16" ht="46.5" customHeight="1">
      <c r="A141" s="97" t="s">
        <v>286</v>
      </c>
      <c r="B141" s="90"/>
      <c r="C141" s="90"/>
      <c r="D141" s="90"/>
      <c r="E141" s="90"/>
      <c r="F141" s="90"/>
      <c r="G141" s="91"/>
      <c r="H141" s="67"/>
      <c r="I141" s="67"/>
      <c r="J141" s="67"/>
      <c r="K141" s="66"/>
      <c r="L141" s="66"/>
      <c r="M141" s="66"/>
      <c r="N141" s="66"/>
      <c r="O141" s="66"/>
      <c r="P141" s="66"/>
    </row>
    <row r="142" spans="1:16" ht="46.5">
      <c r="A142" s="18">
        <v>1</v>
      </c>
      <c r="B142" s="18" t="s">
        <v>287</v>
      </c>
      <c r="C142" s="18" t="s">
        <v>330</v>
      </c>
      <c r="D142" s="19">
        <v>144</v>
      </c>
      <c r="E142" s="19"/>
      <c r="F142" s="19"/>
      <c r="G142" s="15">
        <f>D142+E142+F142</f>
        <v>144</v>
      </c>
      <c r="H142" s="20">
        <v>693</v>
      </c>
      <c r="I142" s="20">
        <f>G142*H142</f>
        <v>99792</v>
      </c>
      <c r="J142" s="20">
        <f>I142*1.1</f>
        <v>109771.20000000001</v>
      </c>
      <c r="K142" s="46"/>
      <c r="L142" s="46"/>
      <c r="M142" s="46"/>
      <c r="N142" s="46">
        <f t="shared" si="18"/>
        <v>0</v>
      </c>
      <c r="O142" s="46">
        <f t="shared" si="19"/>
        <v>0</v>
      </c>
      <c r="P142" s="46">
        <f t="shared" si="20"/>
        <v>0</v>
      </c>
    </row>
    <row r="143" spans="1:16" ht="62.25">
      <c r="A143" s="18">
        <v>2</v>
      </c>
      <c r="B143" s="18" t="s">
        <v>288</v>
      </c>
      <c r="C143" s="18" t="s">
        <v>330</v>
      </c>
      <c r="D143" s="19">
        <v>144</v>
      </c>
      <c r="E143" s="19"/>
      <c r="F143" s="19"/>
      <c r="G143" s="15">
        <f aca="true" t="shared" si="21" ref="G143:G155">D143+E143+F143</f>
        <v>144</v>
      </c>
      <c r="H143" s="20">
        <v>629</v>
      </c>
      <c r="I143" s="20">
        <f aca="true" t="shared" si="22" ref="I143:I155">G143*H143</f>
        <v>90576</v>
      </c>
      <c r="J143" s="20">
        <f aca="true" t="shared" si="23" ref="J143:J155">I143*1.1</f>
        <v>99633.6</v>
      </c>
      <c r="K143" s="46"/>
      <c r="L143" s="46"/>
      <c r="M143" s="46"/>
      <c r="N143" s="46">
        <f t="shared" si="18"/>
        <v>0</v>
      </c>
      <c r="O143" s="46">
        <f t="shared" si="19"/>
        <v>0</v>
      </c>
      <c r="P143" s="46">
        <f t="shared" si="20"/>
        <v>0</v>
      </c>
    </row>
    <row r="144" spans="1:16" ht="46.5">
      <c r="A144" s="18">
        <v>3</v>
      </c>
      <c r="B144" s="18" t="s">
        <v>289</v>
      </c>
      <c r="C144" s="18" t="s">
        <v>330</v>
      </c>
      <c r="D144" s="19">
        <v>144</v>
      </c>
      <c r="E144" s="19"/>
      <c r="F144" s="19"/>
      <c r="G144" s="15">
        <f t="shared" si="21"/>
        <v>144</v>
      </c>
      <c r="H144" s="20">
        <v>608</v>
      </c>
      <c r="I144" s="20">
        <f t="shared" si="22"/>
        <v>87552</v>
      </c>
      <c r="J144" s="20">
        <f t="shared" si="23"/>
        <v>96307.20000000001</v>
      </c>
      <c r="K144" s="46"/>
      <c r="L144" s="46"/>
      <c r="M144" s="46"/>
      <c r="N144" s="46">
        <f t="shared" si="18"/>
        <v>0</v>
      </c>
      <c r="O144" s="46">
        <f t="shared" si="19"/>
        <v>0</v>
      </c>
      <c r="P144" s="46">
        <f t="shared" si="20"/>
        <v>0</v>
      </c>
    </row>
    <row r="145" spans="1:16" ht="46.5">
      <c r="A145" s="18">
        <v>4</v>
      </c>
      <c r="B145" s="18" t="s">
        <v>290</v>
      </c>
      <c r="C145" s="18" t="s">
        <v>330</v>
      </c>
      <c r="D145" s="19">
        <v>144</v>
      </c>
      <c r="E145" s="19"/>
      <c r="F145" s="19"/>
      <c r="G145" s="15">
        <f t="shared" si="21"/>
        <v>144</v>
      </c>
      <c r="H145" s="20">
        <v>623</v>
      </c>
      <c r="I145" s="20">
        <f t="shared" si="22"/>
        <v>89712</v>
      </c>
      <c r="J145" s="20">
        <f t="shared" si="23"/>
        <v>98683.20000000001</v>
      </c>
      <c r="K145" s="46"/>
      <c r="L145" s="46"/>
      <c r="M145" s="46"/>
      <c r="N145" s="46">
        <f t="shared" si="18"/>
        <v>0</v>
      </c>
      <c r="O145" s="46">
        <f t="shared" si="19"/>
        <v>0</v>
      </c>
      <c r="P145" s="46">
        <f t="shared" si="20"/>
        <v>0</v>
      </c>
    </row>
    <row r="146" spans="1:16" ht="78">
      <c r="A146" s="18">
        <v>5</v>
      </c>
      <c r="B146" s="18" t="s">
        <v>376</v>
      </c>
      <c r="C146" s="18" t="s">
        <v>330</v>
      </c>
      <c r="D146" s="19">
        <v>720</v>
      </c>
      <c r="E146" s="19"/>
      <c r="F146" s="19"/>
      <c r="G146" s="15">
        <f t="shared" si="21"/>
        <v>720</v>
      </c>
      <c r="H146" s="20">
        <v>466</v>
      </c>
      <c r="I146" s="20">
        <f t="shared" si="22"/>
        <v>335520</v>
      </c>
      <c r="J146" s="20">
        <f t="shared" si="23"/>
        <v>369072.00000000006</v>
      </c>
      <c r="K146" s="46"/>
      <c r="L146" s="46"/>
      <c r="M146" s="46"/>
      <c r="N146" s="46">
        <f t="shared" si="18"/>
        <v>0</v>
      </c>
      <c r="O146" s="46">
        <f t="shared" si="19"/>
        <v>0</v>
      </c>
      <c r="P146" s="46">
        <f t="shared" si="20"/>
        <v>0</v>
      </c>
    </row>
    <row r="147" spans="1:16" ht="78">
      <c r="A147" s="18">
        <v>6</v>
      </c>
      <c r="B147" s="18" t="s">
        <v>377</v>
      </c>
      <c r="C147" s="18" t="s">
        <v>330</v>
      </c>
      <c r="D147" s="19">
        <v>720</v>
      </c>
      <c r="E147" s="19"/>
      <c r="F147" s="19"/>
      <c r="G147" s="15">
        <f t="shared" si="21"/>
        <v>720</v>
      </c>
      <c r="H147" s="20">
        <v>510</v>
      </c>
      <c r="I147" s="20">
        <f t="shared" si="22"/>
        <v>367200</v>
      </c>
      <c r="J147" s="20">
        <f t="shared" si="23"/>
        <v>403920.00000000006</v>
      </c>
      <c r="K147" s="46"/>
      <c r="L147" s="46"/>
      <c r="M147" s="46"/>
      <c r="N147" s="46">
        <f t="shared" si="18"/>
        <v>0</v>
      </c>
      <c r="O147" s="46">
        <f t="shared" si="19"/>
        <v>0</v>
      </c>
      <c r="P147" s="46">
        <f t="shared" si="20"/>
        <v>0</v>
      </c>
    </row>
    <row r="148" spans="1:16" ht="78">
      <c r="A148" s="18">
        <v>7</v>
      </c>
      <c r="B148" s="18" t="s">
        <v>378</v>
      </c>
      <c r="C148" s="18" t="s">
        <v>330</v>
      </c>
      <c r="D148" s="19">
        <v>720</v>
      </c>
      <c r="E148" s="19"/>
      <c r="F148" s="19"/>
      <c r="G148" s="15">
        <f t="shared" si="21"/>
        <v>720</v>
      </c>
      <c r="H148" s="20">
        <v>526</v>
      </c>
      <c r="I148" s="20">
        <f t="shared" si="22"/>
        <v>378720</v>
      </c>
      <c r="J148" s="20">
        <f t="shared" si="23"/>
        <v>416592.00000000006</v>
      </c>
      <c r="K148" s="46"/>
      <c r="L148" s="46"/>
      <c r="M148" s="46"/>
      <c r="N148" s="46">
        <f t="shared" si="18"/>
        <v>0</v>
      </c>
      <c r="O148" s="46">
        <f t="shared" si="19"/>
        <v>0</v>
      </c>
      <c r="P148" s="46">
        <f t="shared" si="20"/>
        <v>0</v>
      </c>
    </row>
    <row r="149" spans="1:16" ht="78">
      <c r="A149" s="18">
        <v>8</v>
      </c>
      <c r="B149" s="18" t="s">
        <v>379</v>
      </c>
      <c r="C149" s="18" t="s">
        <v>330</v>
      </c>
      <c r="D149" s="19">
        <v>144</v>
      </c>
      <c r="E149" s="19"/>
      <c r="F149" s="19"/>
      <c r="G149" s="15">
        <f t="shared" si="21"/>
        <v>144</v>
      </c>
      <c r="H149" s="20">
        <v>458</v>
      </c>
      <c r="I149" s="20">
        <f t="shared" si="22"/>
        <v>65952</v>
      </c>
      <c r="J149" s="20">
        <f t="shared" si="23"/>
        <v>72547.20000000001</v>
      </c>
      <c r="K149" s="46"/>
      <c r="L149" s="46"/>
      <c r="M149" s="46"/>
      <c r="N149" s="46">
        <f t="shared" si="18"/>
        <v>0</v>
      </c>
      <c r="O149" s="46">
        <f t="shared" si="19"/>
        <v>0</v>
      </c>
      <c r="P149" s="46">
        <f t="shared" si="20"/>
        <v>0</v>
      </c>
    </row>
    <row r="150" spans="1:16" ht="78">
      <c r="A150" s="18">
        <v>9</v>
      </c>
      <c r="B150" s="18" t="s">
        <v>380</v>
      </c>
      <c r="C150" s="18" t="s">
        <v>330</v>
      </c>
      <c r="D150" s="19">
        <v>720</v>
      </c>
      <c r="E150" s="19"/>
      <c r="F150" s="19"/>
      <c r="G150" s="15">
        <f t="shared" si="21"/>
        <v>720</v>
      </c>
      <c r="H150" s="20">
        <v>484</v>
      </c>
      <c r="I150" s="20">
        <f t="shared" si="22"/>
        <v>348480</v>
      </c>
      <c r="J150" s="20">
        <f t="shared" si="23"/>
        <v>383328.00000000006</v>
      </c>
      <c r="K150" s="46"/>
      <c r="L150" s="46"/>
      <c r="M150" s="46"/>
      <c r="N150" s="46">
        <f t="shared" si="18"/>
        <v>0</v>
      </c>
      <c r="O150" s="46">
        <f t="shared" si="19"/>
        <v>0</v>
      </c>
      <c r="P150" s="46">
        <f t="shared" si="20"/>
        <v>0</v>
      </c>
    </row>
    <row r="151" spans="1:16" ht="78">
      <c r="A151" s="18">
        <v>10</v>
      </c>
      <c r="B151" s="18" t="s">
        <v>381</v>
      </c>
      <c r="C151" s="18" t="s">
        <v>330</v>
      </c>
      <c r="D151" s="19">
        <v>144</v>
      </c>
      <c r="E151" s="19"/>
      <c r="F151" s="19"/>
      <c r="G151" s="15">
        <f t="shared" si="21"/>
        <v>144</v>
      </c>
      <c r="H151" s="20">
        <v>452</v>
      </c>
      <c r="I151" s="20">
        <f t="shared" si="22"/>
        <v>65088</v>
      </c>
      <c r="J151" s="20">
        <f t="shared" si="23"/>
        <v>71596.8</v>
      </c>
      <c r="K151" s="46"/>
      <c r="L151" s="46"/>
      <c r="M151" s="46"/>
      <c r="N151" s="46">
        <f t="shared" si="18"/>
        <v>0</v>
      </c>
      <c r="O151" s="46">
        <f t="shared" si="19"/>
        <v>0</v>
      </c>
      <c r="P151" s="46">
        <f t="shared" si="20"/>
        <v>0</v>
      </c>
    </row>
    <row r="152" spans="1:16" ht="78">
      <c r="A152" s="18">
        <v>11</v>
      </c>
      <c r="B152" s="56" t="s">
        <v>196</v>
      </c>
      <c r="C152" s="18" t="s">
        <v>330</v>
      </c>
      <c r="D152" s="19">
        <v>360</v>
      </c>
      <c r="E152" s="19"/>
      <c r="F152" s="19"/>
      <c r="G152" s="15">
        <f t="shared" si="21"/>
        <v>360</v>
      </c>
      <c r="H152" s="20">
        <v>472</v>
      </c>
      <c r="I152" s="20">
        <f t="shared" si="22"/>
        <v>169920</v>
      </c>
      <c r="J152" s="20">
        <f t="shared" si="23"/>
        <v>186912.00000000003</v>
      </c>
      <c r="K152" s="46"/>
      <c r="L152" s="46"/>
      <c r="M152" s="46"/>
      <c r="N152" s="46">
        <f t="shared" si="18"/>
        <v>0</v>
      </c>
      <c r="O152" s="46">
        <f t="shared" si="19"/>
        <v>0</v>
      </c>
      <c r="P152" s="46">
        <f t="shared" si="20"/>
        <v>0</v>
      </c>
    </row>
    <row r="153" spans="1:16" ht="78">
      <c r="A153" s="18">
        <v>12</v>
      </c>
      <c r="B153" s="18" t="s">
        <v>44</v>
      </c>
      <c r="C153" s="18" t="s">
        <v>330</v>
      </c>
      <c r="D153" s="19">
        <v>720</v>
      </c>
      <c r="E153" s="19"/>
      <c r="F153" s="19"/>
      <c r="G153" s="15">
        <f t="shared" si="21"/>
        <v>720</v>
      </c>
      <c r="H153" s="20">
        <v>428</v>
      </c>
      <c r="I153" s="20">
        <f t="shared" si="22"/>
        <v>308160</v>
      </c>
      <c r="J153" s="20">
        <f t="shared" si="23"/>
        <v>338976</v>
      </c>
      <c r="K153" s="46"/>
      <c r="L153" s="46"/>
      <c r="M153" s="46"/>
      <c r="N153" s="46">
        <f t="shared" si="18"/>
        <v>0</v>
      </c>
      <c r="O153" s="46">
        <f t="shared" si="19"/>
        <v>0</v>
      </c>
      <c r="P153" s="46">
        <f t="shared" si="20"/>
        <v>0</v>
      </c>
    </row>
    <row r="154" spans="1:16" ht="78">
      <c r="A154" s="18">
        <v>13</v>
      </c>
      <c r="B154" s="18" t="s">
        <v>45</v>
      </c>
      <c r="C154" s="18" t="s">
        <v>330</v>
      </c>
      <c r="D154" s="19">
        <v>144</v>
      </c>
      <c r="E154" s="19"/>
      <c r="F154" s="19"/>
      <c r="G154" s="15">
        <f t="shared" si="21"/>
        <v>144</v>
      </c>
      <c r="H154" s="20">
        <v>511</v>
      </c>
      <c r="I154" s="20">
        <f t="shared" si="22"/>
        <v>73584</v>
      </c>
      <c r="J154" s="20">
        <f t="shared" si="23"/>
        <v>80942.40000000001</v>
      </c>
      <c r="K154" s="46"/>
      <c r="L154" s="46"/>
      <c r="M154" s="46"/>
      <c r="N154" s="46">
        <f t="shared" si="18"/>
        <v>0</v>
      </c>
      <c r="O154" s="46">
        <f t="shared" si="19"/>
        <v>0</v>
      </c>
      <c r="P154" s="46">
        <f t="shared" si="20"/>
        <v>0</v>
      </c>
    </row>
    <row r="155" spans="1:16" ht="78">
      <c r="A155" s="18">
        <v>14</v>
      </c>
      <c r="B155" s="56" t="s">
        <v>197</v>
      </c>
      <c r="C155" s="18" t="s">
        <v>330</v>
      </c>
      <c r="D155" s="19">
        <v>144</v>
      </c>
      <c r="E155" s="19"/>
      <c r="F155" s="19"/>
      <c r="G155" s="15">
        <f t="shared" si="21"/>
        <v>144</v>
      </c>
      <c r="H155" s="20">
        <v>434</v>
      </c>
      <c r="I155" s="20">
        <f t="shared" si="22"/>
        <v>62496</v>
      </c>
      <c r="J155" s="20">
        <f t="shared" si="23"/>
        <v>68745.6</v>
      </c>
      <c r="K155" s="46"/>
      <c r="L155" s="46"/>
      <c r="M155" s="46"/>
      <c r="N155" s="46">
        <f t="shared" si="18"/>
        <v>0</v>
      </c>
      <c r="O155" s="46">
        <f t="shared" si="19"/>
        <v>0</v>
      </c>
      <c r="P155" s="46">
        <f t="shared" si="20"/>
        <v>0</v>
      </c>
    </row>
    <row r="156" spans="1:16" ht="54.75" customHeight="1">
      <c r="A156" s="18"/>
      <c r="B156" s="18"/>
      <c r="C156" s="18"/>
      <c r="D156" s="19"/>
      <c r="E156" s="19"/>
      <c r="F156" s="19"/>
      <c r="G156" s="15"/>
      <c r="H156" s="20"/>
      <c r="I156" s="16">
        <f>SUM(I142:I155)</f>
        <v>2542752</v>
      </c>
      <c r="J156" s="16">
        <f>SUM(J142:J155)</f>
        <v>2797027.2</v>
      </c>
      <c r="K156" s="46"/>
      <c r="L156" s="46"/>
      <c r="M156" s="46"/>
      <c r="N156" s="66" t="s">
        <v>438</v>
      </c>
      <c r="O156" s="66">
        <f>SUM(O142:O155)</f>
        <v>0</v>
      </c>
      <c r="P156" s="66">
        <f>SUM(P142:P155)</f>
        <v>0</v>
      </c>
    </row>
    <row r="157" spans="1:16" ht="39" customHeight="1">
      <c r="A157" s="97" t="s">
        <v>46</v>
      </c>
      <c r="B157" s="90"/>
      <c r="C157" s="90"/>
      <c r="D157" s="90"/>
      <c r="E157" s="90"/>
      <c r="F157" s="90"/>
      <c r="G157" s="91"/>
      <c r="H157" s="16"/>
      <c r="I157" s="16"/>
      <c r="J157" s="16"/>
      <c r="K157" s="66"/>
      <c r="L157" s="66"/>
      <c r="M157" s="66"/>
      <c r="N157" s="66"/>
      <c r="O157" s="66"/>
      <c r="P157" s="66"/>
    </row>
    <row r="158" spans="1:16" ht="78">
      <c r="A158" s="18">
        <v>1</v>
      </c>
      <c r="B158" s="18" t="s">
        <v>47</v>
      </c>
      <c r="C158" s="18" t="s">
        <v>48</v>
      </c>
      <c r="D158" s="19">
        <v>36</v>
      </c>
      <c r="E158" s="19"/>
      <c r="F158" s="19">
        <v>50</v>
      </c>
      <c r="G158" s="15">
        <f>D158+E158+F158</f>
        <v>86</v>
      </c>
      <c r="H158" s="20">
        <v>2972</v>
      </c>
      <c r="I158" s="20">
        <f>G158*H158</f>
        <v>255592</v>
      </c>
      <c r="J158" s="20">
        <f>I158*1.1</f>
        <v>281151.2</v>
      </c>
      <c r="K158" s="46"/>
      <c r="L158" s="46"/>
      <c r="M158" s="46"/>
      <c r="N158" s="46">
        <f t="shared" si="18"/>
        <v>0</v>
      </c>
      <c r="O158" s="46">
        <f t="shared" si="19"/>
        <v>0</v>
      </c>
      <c r="P158" s="46">
        <f t="shared" si="20"/>
        <v>0</v>
      </c>
    </row>
    <row r="159" spans="1:16" ht="78">
      <c r="A159" s="18">
        <v>2</v>
      </c>
      <c r="B159" s="18" t="s">
        <v>49</v>
      </c>
      <c r="C159" s="18" t="s">
        <v>48</v>
      </c>
      <c r="D159" s="19">
        <v>12</v>
      </c>
      <c r="E159" s="19"/>
      <c r="F159" s="19"/>
      <c r="G159" s="15">
        <f>D159+E159+F159</f>
        <v>12</v>
      </c>
      <c r="H159" s="20">
        <v>2972</v>
      </c>
      <c r="I159" s="20">
        <f>G159*H159</f>
        <v>35664</v>
      </c>
      <c r="J159" s="20">
        <f>I159*1.1</f>
        <v>39230.4</v>
      </c>
      <c r="K159" s="46"/>
      <c r="L159" s="46"/>
      <c r="M159" s="46"/>
      <c r="N159" s="46">
        <f t="shared" si="18"/>
        <v>0</v>
      </c>
      <c r="O159" s="46">
        <f t="shared" si="19"/>
        <v>0</v>
      </c>
      <c r="P159" s="46">
        <f t="shared" si="20"/>
        <v>0</v>
      </c>
    </row>
    <row r="160" spans="1:16" ht="44.25" customHeight="1">
      <c r="A160" s="18"/>
      <c r="B160" s="18"/>
      <c r="C160" s="18"/>
      <c r="D160" s="19"/>
      <c r="E160" s="19"/>
      <c r="F160" s="19"/>
      <c r="G160" s="15"/>
      <c r="H160" s="20"/>
      <c r="I160" s="16">
        <f>SUM(I158:I159)</f>
        <v>291256</v>
      </c>
      <c r="J160" s="16">
        <f>SUM(J158:J159)</f>
        <v>320381.60000000003</v>
      </c>
      <c r="K160" s="46"/>
      <c r="L160" s="46"/>
      <c r="M160" s="46"/>
      <c r="N160" s="66" t="s">
        <v>438</v>
      </c>
      <c r="O160" s="66">
        <f>SUM(O158:O159)</f>
        <v>0</v>
      </c>
      <c r="P160" s="66">
        <f>SUM(P158:P159)</f>
        <v>0</v>
      </c>
    </row>
    <row r="161" spans="1:16" ht="69.75" customHeight="1">
      <c r="A161" s="97" t="s">
        <v>215</v>
      </c>
      <c r="B161" s="90"/>
      <c r="C161" s="90"/>
      <c r="D161" s="90"/>
      <c r="E161" s="90"/>
      <c r="F161" s="90"/>
      <c r="G161" s="91"/>
      <c r="H161" s="65"/>
      <c r="I161" s="65"/>
      <c r="J161" s="65"/>
      <c r="K161" s="66"/>
      <c r="L161" s="66"/>
      <c r="M161" s="66"/>
      <c r="N161" s="66"/>
      <c r="O161" s="66"/>
      <c r="P161" s="66"/>
    </row>
    <row r="162" spans="1:16" ht="78">
      <c r="A162" s="18">
        <v>1</v>
      </c>
      <c r="B162" s="18" t="s">
        <v>295</v>
      </c>
      <c r="C162" s="18" t="s">
        <v>330</v>
      </c>
      <c r="D162" s="19">
        <v>144</v>
      </c>
      <c r="E162" s="19"/>
      <c r="F162" s="19"/>
      <c r="G162" s="15">
        <f>D162+E162+F162</f>
        <v>144</v>
      </c>
      <c r="H162" s="20">
        <v>494</v>
      </c>
      <c r="I162" s="20">
        <f>G162*H162</f>
        <v>71136</v>
      </c>
      <c r="J162" s="20">
        <f>I162*1.1</f>
        <v>78249.6</v>
      </c>
      <c r="K162" s="46"/>
      <c r="L162" s="46"/>
      <c r="M162" s="46"/>
      <c r="N162" s="46">
        <f t="shared" si="18"/>
        <v>0</v>
      </c>
      <c r="O162" s="46">
        <f t="shared" si="19"/>
        <v>0</v>
      </c>
      <c r="P162" s="46">
        <f t="shared" si="20"/>
        <v>0</v>
      </c>
    </row>
    <row r="163" spans="1:16" ht="78">
      <c r="A163" s="18">
        <v>2</v>
      </c>
      <c r="B163" s="18" t="s">
        <v>296</v>
      </c>
      <c r="C163" s="18" t="s">
        <v>330</v>
      </c>
      <c r="D163" s="19">
        <v>144</v>
      </c>
      <c r="E163" s="19"/>
      <c r="F163" s="19"/>
      <c r="G163" s="15">
        <f aca="true" t="shared" si="24" ref="G163:G185">D163+E163+F163</f>
        <v>144</v>
      </c>
      <c r="H163" s="20">
        <v>549</v>
      </c>
      <c r="I163" s="20">
        <f aca="true" t="shared" si="25" ref="I163:I185">G163*H163</f>
        <v>79056</v>
      </c>
      <c r="J163" s="20">
        <f aca="true" t="shared" si="26" ref="J163:J185">I163*1.1</f>
        <v>86961.6</v>
      </c>
      <c r="K163" s="46"/>
      <c r="L163" s="46"/>
      <c r="M163" s="46"/>
      <c r="N163" s="46">
        <f t="shared" si="18"/>
        <v>0</v>
      </c>
      <c r="O163" s="46">
        <f t="shared" si="19"/>
        <v>0</v>
      </c>
      <c r="P163" s="46">
        <f t="shared" si="20"/>
        <v>0</v>
      </c>
    </row>
    <row r="164" spans="1:16" ht="62.25">
      <c r="A164" s="18">
        <v>3</v>
      </c>
      <c r="B164" s="18" t="s">
        <v>50</v>
      </c>
      <c r="C164" s="18" t="s">
        <v>330</v>
      </c>
      <c r="D164" s="19">
        <v>144</v>
      </c>
      <c r="E164" s="19"/>
      <c r="F164" s="19"/>
      <c r="G164" s="15">
        <f t="shared" si="24"/>
        <v>144</v>
      </c>
      <c r="H164" s="20">
        <v>464</v>
      </c>
      <c r="I164" s="20">
        <f t="shared" si="25"/>
        <v>66816</v>
      </c>
      <c r="J164" s="20">
        <f t="shared" si="26"/>
        <v>73497.6</v>
      </c>
      <c r="K164" s="46"/>
      <c r="L164" s="46"/>
      <c r="M164" s="46"/>
      <c r="N164" s="46">
        <f t="shared" si="18"/>
        <v>0</v>
      </c>
      <c r="O164" s="46">
        <f t="shared" si="19"/>
        <v>0</v>
      </c>
      <c r="P164" s="46">
        <f t="shared" si="20"/>
        <v>0</v>
      </c>
    </row>
    <row r="165" spans="1:16" ht="78">
      <c r="A165" s="18">
        <v>4</v>
      </c>
      <c r="B165" s="18" t="s">
        <v>51</v>
      </c>
      <c r="C165" s="18" t="s">
        <v>330</v>
      </c>
      <c r="D165" s="19">
        <v>144</v>
      </c>
      <c r="E165" s="19"/>
      <c r="F165" s="19"/>
      <c r="G165" s="15">
        <f t="shared" si="24"/>
        <v>144</v>
      </c>
      <c r="H165" s="20">
        <v>395</v>
      </c>
      <c r="I165" s="20">
        <f t="shared" si="25"/>
        <v>56880</v>
      </c>
      <c r="J165" s="20">
        <f t="shared" si="26"/>
        <v>62568.00000000001</v>
      </c>
      <c r="K165" s="46"/>
      <c r="L165" s="46"/>
      <c r="M165" s="46"/>
      <c r="N165" s="46">
        <f t="shared" si="18"/>
        <v>0</v>
      </c>
      <c r="O165" s="46">
        <f t="shared" si="19"/>
        <v>0</v>
      </c>
      <c r="P165" s="46">
        <f t="shared" si="20"/>
        <v>0</v>
      </c>
    </row>
    <row r="166" spans="1:16" ht="78">
      <c r="A166" s="18">
        <v>5</v>
      </c>
      <c r="B166" s="18" t="s">
        <v>224</v>
      </c>
      <c r="C166" s="18" t="s">
        <v>330</v>
      </c>
      <c r="D166" s="19">
        <v>72</v>
      </c>
      <c r="E166" s="19"/>
      <c r="F166" s="19"/>
      <c r="G166" s="15">
        <f t="shared" si="24"/>
        <v>72</v>
      </c>
      <c r="H166" s="20">
        <v>618</v>
      </c>
      <c r="I166" s="20">
        <f t="shared" si="25"/>
        <v>44496</v>
      </c>
      <c r="J166" s="20">
        <f t="shared" si="26"/>
        <v>48945.600000000006</v>
      </c>
      <c r="K166" s="46"/>
      <c r="L166" s="46"/>
      <c r="M166" s="46"/>
      <c r="N166" s="46">
        <f t="shared" si="18"/>
        <v>0</v>
      </c>
      <c r="O166" s="46">
        <f t="shared" si="19"/>
        <v>0</v>
      </c>
      <c r="P166" s="46">
        <f t="shared" si="20"/>
        <v>0</v>
      </c>
    </row>
    <row r="167" spans="1:16" ht="78">
      <c r="A167" s="18">
        <v>6</v>
      </c>
      <c r="B167" s="18" t="s">
        <v>225</v>
      </c>
      <c r="C167" s="18" t="s">
        <v>330</v>
      </c>
      <c r="D167" s="19">
        <v>36</v>
      </c>
      <c r="E167" s="19"/>
      <c r="F167" s="19"/>
      <c r="G167" s="15">
        <f t="shared" si="24"/>
        <v>36</v>
      </c>
      <c r="H167" s="20">
        <v>503</v>
      </c>
      <c r="I167" s="20">
        <f t="shared" si="25"/>
        <v>18108</v>
      </c>
      <c r="J167" s="20">
        <f t="shared" si="26"/>
        <v>19918.800000000003</v>
      </c>
      <c r="K167" s="46"/>
      <c r="L167" s="46"/>
      <c r="M167" s="46"/>
      <c r="N167" s="46">
        <f t="shared" si="18"/>
        <v>0</v>
      </c>
      <c r="O167" s="46">
        <f t="shared" si="19"/>
        <v>0</v>
      </c>
      <c r="P167" s="46">
        <f t="shared" si="20"/>
        <v>0</v>
      </c>
    </row>
    <row r="168" spans="1:16" ht="78">
      <c r="A168" s="18">
        <v>7</v>
      </c>
      <c r="B168" s="18" t="s">
        <v>226</v>
      </c>
      <c r="C168" s="18" t="s">
        <v>330</v>
      </c>
      <c r="D168" s="19">
        <v>36</v>
      </c>
      <c r="E168" s="19"/>
      <c r="F168" s="19"/>
      <c r="G168" s="15">
        <f t="shared" si="24"/>
        <v>36</v>
      </c>
      <c r="H168" s="20">
        <v>448</v>
      </c>
      <c r="I168" s="20">
        <f t="shared" si="25"/>
        <v>16128</v>
      </c>
      <c r="J168" s="20">
        <f t="shared" si="26"/>
        <v>17740.800000000003</v>
      </c>
      <c r="K168" s="46"/>
      <c r="L168" s="46"/>
      <c r="M168" s="46"/>
      <c r="N168" s="46">
        <f t="shared" si="18"/>
        <v>0</v>
      </c>
      <c r="O168" s="46">
        <f t="shared" si="19"/>
        <v>0</v>
      </c>
      <c r="P168" s="46">
        <f t="shared" si="20"/>
        <v>0</v>
      </c>
    </row>
    <row r="169" spans="1:16" ht="78">
      <c r="A169" s="18">
        <v>8</v>
      </c>
      <c r="B169" s="18" t="s">
        <v>227</v>
      </c>
      <c r="C169" s="18" t="s">
        <v>330</v>
      </c>
      <c r="D169" s="19">
        <v>36</v>
      </c>
      <c r="E169" s="19"/>
      <c r="F169" s="19"/>
      <c r="G169" s="15">
        <f t="shared" si="24"/>
        <v>36</v>
      </c>
      <c r="H169" s="20">
        <v>415</v>
      </c>
      <c r="I169" s="20">
        <f t="shared" si="25"/>
        <v>14940</v>
      </c>
      <c r="J169" s="20">
        <f t="shared" si="26"/>
        <v>16434</v>
      </c>
      <c r="K169" s="46"/>
      <c r="L169" s="46"/>
      <c r="M169" s="46"/>
      <c r="N169" s="46">
        <f t="shared" si="18"/>
        <v>0</v>
      </c>
      <c r="O169" s="46">
        <f t="shared" si="19"/>
        <v>0</v>
      </c>
      <c r="P169" s="46">
        <f t="shared" si="20"/>
        <v>0</v>
      </c>
    </row>
    <row r="170" spans="1:16" ht="78">
      <c r="A170" s="18">
        <v>9</v>
      </c>
      <c r="B170" s="18" t="s">
        <v>228</v>
      </c>
      <c r="C170" s="18" t="s">
        <v>330</v>
      </c>
      <c r="D170" s="19">
        <v>36</v>
      </c>
      <c r="E170" s="19"/>
      <c r="F170" s="19"/>
      <c r="G170" s="15">
        <f t="shared" si="24"/>
        <v>36</v>
      </c>
      <c r="H170" s="20">
        <v>373</v>
      </c>
      <c r="I170" s="20">
        <f t="shared" si="25"/>
        <v>13428</v>
      </c>
      <c r="J170" s="20">
        <f t="shared" si="26"/>
        <v>14770.800000000001</v>
      </c>
      <c r="K170" s="46"/>
      <c r="L170" s="46"/>
      <c r="M170" s="46"/>
      <c r="N170" s="46">
        <f t="shared" si="18"/>
        <v>0</v>
      </c>
      <c r="O170" s="46">
        <f t="shared" si="19"/>
        <v>0</v>
      </c>
      <c r="P170" s="46">
        <f t="shared" si="20"/>
        <v>0</v>
      </c>
    </row>
    <row r="171" spans="1:16" ht="78">
      <c r="A171" s="18">
        <v>10</v>
      </c>
      <c r="B171" s="18" t="s">
        <v>229</v>
      </c>
      <c r="C171" s="18" t="s">
        <v>330</v>
      </c>
      <c r="D171" s="19">
        <v>1080</v>
      </c>
      <c r="E171" s="19"/>
      <c r="F171" s="19"/>
      <c r="G171" s="15">
        <f t="shared" si="24"/>
        <v>1080</v>
      </c>
      <c r="H171" s="20">
        <v>350</v>
      </c>
      <c r="I171" s="20">
        <f t="shared" si="25"/>
        <v>378000</v>
      </c>
      <c r="J171" s="20">
        <f t="shared" si="26"/>
        <v>415800.00000000006</v>
      </c>
      <c r="K171" s="46"/>
      <c r="L171" s="46"/>
      <c r="M171" s="46"/>
      <c r="N171" s="46">
        <f t="shared" si="18"/>
        <v>0</v>
      </c>
      <c r="O171" s="46">
        <f t="shared" si="19"/>
        <v>0</v>
      </c>
      <c r="P171" s="46">
        <f t="shared" si="20"/>
        <v>0</v>
      </c>
    </row>
    <row r="172" spans="1:16" ht="78">
      <c r="A172" s="18">
        <v>11</v>
      </c>
      <c r="B172" s="18" t="s">
        <v>230</v>
      </c>
      <c r="C172" s="18" t="s">
        <v>330</v>
      </c>
      <c r="D172" s="19">
        <v>1080</v>
      </c>
      <c r="E172" s="19"/>
      <c r="F172" s="19"/>
      <c r="G172" s="15">
        <f t="shared" si="24"/>
        <v>1080</v>
      </c>
      <c r="H172" s="20">
        <v>304</v>
      </c>
      <c r="I172" s="20">
        <f t="shared" si="25"/>
        <v>328320</v>
      </c>
      <c r="J172" s="20">
        <f t="shared" si="26"/>
        <v>361152.00000000006</v>
      </c>
      <c r="K172" s="46"/>
      <c r="L172" s="46"/>
      <c r="M172" s="46"/>
      <c r="N172" s="46">
        <f t="shared" si="18"/>
        <v>0</v>
      </c>
      <c r="O172" s="46">
        <f t="shared" si="19"/>
        <v>0</v>
      </c>
      <c r="P172" s="46">
        <f t="shared" si="20"/>
        <v>0</v>
      </c>
    </row>
    <row r="173" spans="1:16" ht="78">
      <c r="A173" s="18">
        <v>12</v>
      </c>
      <c r="B173" s="18" t="s">
        <v>231</v>
      </c>
      <c r="C173" s="18" t="s">
        <v>330</v>
      </c>
      <c r="D173" s="19">
        <v>1080</v>
      </c>
      <c r="E173" s="19"/>
      <c r="F173" s="19"/>
      <c r="G173" s="15">
        <f t="shared" si="24"/>
        <v>1080</v>
      </c>
      <c r="H173" s="20">
        <v>317</v>
      </c>
      <c r="I173" s="20">
        <f t="shared" si="25"/>
        <v>342360</v>
      </c>
      <c r="J173" s="20">
        <f t="shared" si="26"/>
        <v>376596.00000000006</v>
      </c>
      <c r="K173" s="46"/>
      <c r="L173" s="46"/>
      <c r="M173" s="46"/>
      <c r="N173" s="46">
        <f t="shared" si="18"/>
        <v>0</v>
      </c>
      <c r="O173" s="46">
        <f t="shared" si="19"/>
        <v>0</v>
      </c>
      <c r="P173" s="46">
        <f t="shared" si="20"/>
        <v>0</v>
      </c>
    </row>
    <row r="174" spans="1:16" ht="62.25">
      <c r="A174" s="18">
        <v>13</v>
      </c>
      <c r="B174" s="18" t="s">
        <v>232</v>
      </c>
      <c r="C174" s="18" t="s">
        <v>330</v>
      </c>
      <c r="D174" s="19">
        <v>1080</v>
      </c>
      <c r="E174" s="19"/>
      <c r="F174" s="19"/>
      <c r="G174" s="15">
        <f t="shared" si="24"/>
        <v>1080</v>
      </c>
      <c r="H174" s="20">
        <v>286</v>
      </c>
      <c r="I174" s="20">
        <f t="shared" si="25"/>
        <v>308880</v>
      </c>
      <c r="J174" s="20">
        <f t="shared" si="26"/>
        <v>339768</v>
      </c>
      <c r="K174" s="46"/>
      <c r="L174" s="46"/>
      <c r="M174" s="46"/>
      <c r="N174" s="46">
        <f t="shared" si="18"/>
        <v>0</v>
      </c>
      <c r="O174" s="46">
        <f t="shared" si="19"/>
        <v>0</v>
      </c>
      <c r="P174" s="46">
        <f t="shared" si="20"/>
        <v>0</v>
      </c>
    </row>
    <row r="175" spans="1:16" ht="78">
      <c r="A175" s="18">
        <v>14</v>
      </c>
      <c r="B175" s="18" t="s">
        <v>233</v>
      </c>
      <c r="C175" s="18" t="s">
        <v>330</v>
      </c>
      <c r="D175" s="19">
        <v>1080</v>
      </c>
      <c r="E175" s="19"/>
      <c r="F175" s="19"/>
      <c r="G175" s="15">
        <f t="shared" si="24"/>
        <v>1080</v>
      </c>
      <c r="H175" s="20">
        <v>295</v>
      </c>
      <c r="I175" s="20">
        <f t="shared" si="25"/>
        <v>318600</v>
      </c>
      <c r="J175" s="20">
        <f t="shared" si="26"/>
        <v>350460</v>
      </c>
      <c r="K175" s="46"/>
      <c r="L175" s="46"/>
      <c r="M175" s="46"/>
      <c r="N175" s="46">
        <f t="shared" si="18"/>
        <v>0</v>
      </c>
      <c r="O175" s="46">
        <f t="shared" si="19"/>
        <v>0</v>
      </c>
      <c r="P175" s="46">
        <f t="shared" si="20"/>
        <v>0</v>
      </c>
    </row>
    <row r="176" spans="1:16" ht="78">
      <c r="A176" s="18">
        <v>15</v>
      </c>
      <c r="B176" s="57" t="s">
        <v>78</v>
      </c>
      <c r="C176" s="18" t="s">
        <v>330</v>
      </c>
      <c r="D176" s="19">
        <v>720</v>
      </c>
      <c r="E176" s="19"/>
      <c r="F176" s="19"/>
      <c r="G176" s="15">
        <f t="shared" si="24"/>
        <v>720</v>
      </c>
      <c r="H176" s="20">
        <v>363</v>
      </c>
      <c r="I176" s="20">
        <f t="shared" si="25"/>
        <v>261360</v>
      </c>
      <c r="J176" s="20">
        <f t="shared" si="26"/>
        <v>287496</v>
      </c>
      <c r="K176" s="46"/>
      <c r="L176" s="46"/>
      <c r="M176" s="46"/>
      <c r="N176" s="46">
        <f t="shared" si="18"/>
        <v>0</v>
      </c>
      <c r="O176" s="46">
        <f t="shared" si="19"/>
        <v>0</v>
      </c>
      <c r="P176" s="46">
        <f t="shared" si="20"/>
        <v>0</v>
      </c>
    </row>
    <row r="177" spans="1:16" ht="78">
      <c r="A177" s="18">
        <v>16</v>
      </c>
      <c r="B177" s="18" t="s">
        <v>234</v>
      </c>
      <c r="C177" s="18" t="s">
        <v>330</v>
      </c>
      <c r="D177" s="19">
        <v>144</v>
      </c>
      <c r="E177" s="19"/>
      <c r="F177" s="19"/>
      <c r="G177" s="15">
        <f t="shared" si="24"/>
        <v>144</v>
      </c>
      <c r="H177" s="20">
        <v>455</v>
      </c>
      <c r="I177" s="20">
        <f t="shared" si="25"/>
        <v>65520</v>
      </c>
      <c r="J177" s="20">
        <f t="shared" si="26"/>
        <v>72072</v>
      </c>
      <c r="K177" s="46"/>
      <c r="L177" s="46"/>
      <c r="M177" s="46"/>
      <c r="N177" s="46">
        <f t="shared" si="18"/>
        <v>0</v>
      </c>
      <c r="O177" s="46">
        <f t="shared" si="19"/>
        <v>0</v>
      </c>
      <c r="P177" s="46">
        <f t="shared" si="20"/>
        <v>0</v>
      </c>
    </row>
    <row r="178" spans="1:16" ht="78">
      <c r="A178" s="18">
        <v>17</v>
      </c>
      <c r="B178" s="18" t="s">
        <v>22</v>
      </c>
      <c r="C178" s="18" t="s">
        <v>330</v>
      </c>
      <c r="D178" s="19">
        <v>720</v>
      </c>
      <c r="E178" s="19"/>
      <c r="F178" s="19"/>
      <c r="G178" s="15">
        <f t="shared" si="24"/>
        <v>720</v>
      </c>
      <c r="H178" s="20">
        <v>500</v>
      </c>
      <c r="I178" s="20">
        <f t="shared" si="25"/>
        <v>360000</v>
      </c>
      <c r="J178" s="20">
        <f t="shared" si="26"/>
        <v>396000.00000000006</v>
      </c>
      <c r="K178" s="46"/>
      <c r="L178" s="46"/>
      <c r="M178" s="46"/>
      <c r="N178" s="46">
        <f t="shared" si="18"/>
        <v>0</v>
      </c>
      <c r="O178" s="46">
        <f t="shared" si="19"/>
        <v>0</v>
      </c>
      <c r="P178" s="46">
        <f t="shared" si="20"/>
        <v>0</v>
      </c>
    </row>
    <row r="179" spans="1:16" ht="78">
      <c r="A179" s="18">
        <v>18</v>
      </c>
      <c r="B179" s="18" t="s">
        <v>23</v>
      </c>
      <c r="C179" s="18" t="s">
        <v>330</v>
      </c>
      <c r="D179" s="19">
        <v>288</v>
      </c>
      <c r="E179" s="19"/>
      <c r="F179" s="19"/>
      <c r="G179" s="15">
        <f t="shared" si="24"/>
        <v>288</v>
      </c>
      <c r="H179" s="20">
        <v>514</v>
      </c>
      <c r="I179" s="20">
        <f t="shared" si="25"/>
        <v>148032</v>
      </c>
      <c r="J179" s="20">
        <f t="shared" si="26"/>
        <v>162835.2</v>
      </c>
      <c r="K179" s="46"/>
      <c r="L179" s="46"/>
      <c r="M179" s="46"/>
      <c r="N179" s="46">
        <f t="shared" si="18"/>
        <v>0</v>
      </c>
      <c r="O179" s="46">
        <f t="shared" si="19"/>
        <v>0</v>
      </c>
      <c r="P179" s="46">
        <f t="shared" si="20"/>
        <v>0</v>
      </c>
    </row>
    <row r="180" spans="1:16" ht="78">
      <c r="A180" s="18">
        <v>19</v>
      </c>
      <c r="B180" s="18" t="s">
        <v>24</v>
      </c>
      <c r="C180" s="18" t="s">
        <v>330</v>
      </c>
      <c r="D180" s="19">
        <v>144</v>
      </c>
      <c r="E180" s="19"/>
      <c r="F180" s="19"/>
      <c r="G180" s="15">
        <f t="shared" si="24"/>
        <v>144</v>
      </c>
      <c r="H180" s="20">
        <v>463</v>
      </c>
      <c r="I180" s="20">
        <f t="shared" si="25"/>
        <v>66672</v>
      </c>
      <c r="J180" s="20">
        <f t="shared" si="26"/>
        <v>73339.20000000001</v>
      </c>
      <c r="K180" s="46"/>
      <c r="L180" s="46"/>
      <c r="M180" s="46"/>
      <c r="N180" s="46">
        <f t="shared" si="18"/>
        <v>0</v>
      </c>
      <c r="O180" s="46">
        <f t="shared" si="19"/>
        <v>0</v>
      </c>
      <c r="P180" s="46">
        <f t="shared" si="20"/>
        <v>0</v>
      </c>
    </row>
    <row r="181" spans="1:16" ht="46.5">
      <c r="A181" s="18">
        <v>20</v>
      </c>
      <c r="B181" s="85" t="s">
        <v>450</v>
      </c>
      <c r="C181" s="18" t="s">
        <v>330</v>
      </c>
      <c r="D181" s="19">
        <v>144</v>
      </c>
      <c r="E181" s="19"/>
      <c r="F181" s="19"/>
      <c r="G181" s="15">
        <f t="shared" si="24"/>
        <v>144</v>
      </c>
      <c r="H181" s="20">
        <v>1727</v>
      </c>
      <c r="I181" s="20">
        <f t="shared" si="25"/>
        <v>248688</v>
      </c>
      <c r="J181" s="20">
        <f t="shared" si="26"/>
        <v>273556.80000000005</v>
      </c>
      <c r="K181" s="46"/>
      <c r="L181" s="46"/>
      <c r="M181" s="46"/>
      <c r="N181" s="46">
        <f t="shared" si="18"/>
        <v>0</v>
      </c>
      <c r="O181" s="46">
        <f t="shared" si="19"/>
        <v>0</v>
      </c>
      <c r="P181" s="46">
        <f t="shared" si="20"/>
        <v>0</v>
      </c>
    </row>
    <row r="182" spans="1:16" ht="78">
      <c r="A182" s="18">
        <v>21</v>
      </c>
      <c r="B182" s="18" t="s">
        <v>25</v>
      </c>
      <c r="C182" s="18" t="s">
        <v>330</v>
      </c>
      <c r="D182" s="19">
        <v>144</v>
      </c>
      <c r="E182" s="19"/>
      <c r="F182" s="19"/>
      <c r="G182" s="15">
        <f t="shared" si="24"/>
        <v>144</v>
      </c>
      <c r="H182" s="20">
        <v>1676</v>
      </c>
      <c r="I182" s="20">
        <f t="shared" si="25"/>
        <v>241344</v>
      </c>
      <c r="J182" s="20">
        <f t="shared" si="26"/>
        <v>265478.4</v>
      </c>
      <c r="K182" s="46"/>
      <c r="L182" s="46"/>
      <c r="M182" s="46"/>
      <c r="N182" s="46">
        <f t="shared" si="18"/>
        <v>0</v>
      </c>
      <c r="O182" s="46">
        <f t="shared" si="19"/>
        <v>0</v>
      </c>
      <c r="P182" s="46">
        <f t="shared" si="20"/>
        <v>0</v>
      </c>
    </row>
    <row r="183" spans="1:16" ht="78">
      <c r="A183" s="18">
        <v>22</v>
      </c>
      <c r="B183" s="18" t="s">
        <v>26</v>
      </c>
      <c r="C183" s="18" t="s">
        <v>330</v>
      </c>
      <c r="D183" s="19">
        <v>72</v>
      </c>
      <c r="E183" s="19"/>
      <c r="F183" s="19"/>
      <c r="G183" s="15">
        <f t="shared" si="24"/>
        <v>72</v>
      </c>
      <c r="H183" s="20">
        <v>1490</v>
      </c>
      <c r="I183" s="20">
        <f t="shared" si="25"/>
        <v>107280</v>
      </c>
      <c r="J183" s="20">
        <f t="shared" si="26"/>
        <v>118008.00000000001</v>
      </c>
      <c r="K183" s="46"/>
      <c r="L183" s="46"/>
      <c r="M183" s="46"/>
      <c r="N183" s="46">
        <f t="shared" si="18"/>
        <v>0</v>
      </c>
      <c r="O183" s="46">
        <f t="shared" si="19"/>
        <v>0</v>
      </c>
      <c r="P183" s="46">
        <f t="shared" si="20"/>
        <v>0</v>
      </c>
    </row>
    <row r="184" spans="1:16" ht="78">
      <c r="A184" s="18">
        <v>23</v>
      </c>
      <c r="B184" s="18" t="s">
        <v>27</v>
      </c>
      <c r="C184" s="18" t="s">
        <v>330</v>
      </c>
      <c r="D184" s="19">
        <v>72</v>
      </c>
      <c r="E184" s="19"/>
      <c r="F184" s="19"/>
      <c r="G184" s="15">
        <f t="shared" si="24"/>
        <v>72</v>
      </c>
      <c r="H184" s="20">
        <v>508</v>
      </c>
      <c r="I184" s="20">
        <f t="shared" si="25"/>
        <v>36576</v>
      </c>
      <c r="J184" s="20">
        <f t="shared" si="26"/>
        <v>40233.600000000006</v>
      </c>
      <c r="K184" s="46"/>
      <c r="L184" s="46"/>
      <c r="M184" s="46"/>
      <c r="N184" s="46">
        <f t="shared" si="18"/>
        <v>0</v>
      </c>
      <c r="O184" s="46">
        <f t="shared" si="19"/>
        <v>0</v>
      </c>
      <c r="P184" s="46">
        <f t="shared" si="20"/>
        <v>0</v>
      </c>
    </row>
    <row r="185" spans="1:16" ht="78">
      <c r="A185" s="18">
        <v>24</v>
      </c>
      <c r="B185" s="18" t="s">
        <v>28</v>
      </c>
      <c r="C185" s="18" t="s">
        <v>330</v>
      </c>
      <c r="D185" s="19">
        <v>36</v>
      </c>
      <c r="E185" s="19"/>
      <c r="F185" s="19"/>
      <c r="G185" s="15">
        <f t="shared" si="24"/>
        <v>36</v>
      </c>
      <c r="H185" s="20">
        <v>4149</v>
      </c>
      <c r="I185" s="20">
        <f t="shared" si="25"/>
        <v>149364</v>
      </c>
      <c r="J185" s="20">
        <f t="shared" si="26"/>
        <v>164300.40000000002</v>
      </c>
      <c r="K185" s="46"/>
      <c r="L185" s="46"/>
      <c r="M185" s="46"/>
      <c r="N185" s="46">
        <f t="shared" si="18"/>
        <v>0</v>
      </c>
      <c r="O185" s="46">
        <f t="shared" si="19"/>
        <v>0</v>
      </c>
      <c r="P185" s="46">
        <f t="shared" si="20"/>
        <v>0</v>
      </c>
    </row>
    <row r="186" spans="1:16" ht="38.25" customHeight="1">
      <c r="A186" s="18"/>
      <c r="B186" s="18"/>
      <c r="C186" s="18"/>
      <c r="D186" s="19"/>
      <c r="E186" s="19"/>
      <c r="F186" s="19"/>
      <c r="G186" s="15"/>
      <c r="H186" s="20"/>
      <c r="I186" s="16">
        <f>SUM(I162:I185)</f>
        <v>3741984</v>
      </c>
      <c r="J186" s="16">
        <f>SUM(J162:J185)</f>
        <v>4116182.4</v>
      </c>
      <c r="K186" s="46"/>
      <c r="L186" s="46"/>
      <c r="M186" s="46"/>
      <c r="N186" s="66" t="s">
        <v>438</v>
      </c>
      <c r="O186" s="66">
        <f>SUM(O162:O185)</f>
        <v>0</v>
      </c>
      <c r="P186" s="66">
        <f>SUM(P162:P185)</f>
        <v>0</v>
      </c>
    </row>
    <row r="187" spans="1:16" s="5" customFormat="1" ht="45.75" customHeight="1">
      <c r="A187" s="98" t="s">
        <v>397</v>
      </c>
      <c r="B187" s="90"/>
      <c r="C187" s="90"/>
      <c r="D187" s="90"/>
      <c r="E187" s="90"/>
      <c r="F187" s="90"/>
      <c r="G187" s="91"/>
      <c r="H187" s="67"/>
      <c r="I187" s="67"/>
      <c r="J187" s="67"/>
      <c r="K187" s="68"/>
      <c r="L187" s="68"/>
      <c r="M187" s="68"/>
      <c r="N187" s="66"/>
      <c r="O187" s="66"/>
      <c r="P187" s="66"/>
    </row>
    <row r="188" spans="1:16" ht="56.25" customHeight="1">
      <c r="A188" s="18">
        <v>1</v>
      </c>
      <c r="B188" s="86" t="s">
        <v>445</v>
      </c>
      <c r="C188" s="18" t="s">
        <v>330</v>
      </c>
      <c r="D188" s="19">
        <v>1200</v>
      </c>
      <c r="E188" s="19">
        <v>216</v>
      </c>
      <c r="F188" s="19"/>
      <c r="G188" s="15">
        <f>D188+E188+F188</f>
        <v>1416</v>
      </c>
      <c r="H188" s="20">
        <v>260</v>
      </c>
      <c r="I188" s="20">
        <f>G188*H188</f>
        <v>368160</v>
      </c>
      <c r="J188" s="20">
        <f>I188*1.1</f>
        <v>404976.00000000006</v>
      </c>
      <c r="K188" s="46"/>
      <c r="L188" s="46"/>
      <c r="M188" s="46"/>
      <c r="N188" s="46">
        <f t="shared" si="18"/>
        <v>0</v>
      </c>
      <c r="O188" s="46">
        <f t="shared" si="19"/>
        <v>0</v>
      </c>
      <c r="P188" s="46">
        <f t="shared" si="20"/>
        <v>0</v>
      </c>
    </row>
    <row r="189" spans="1:16" ht="78">
      <c r="A189" s="18">
        <v>2</v>
      </c>
      <c r="B189" s="33" t="s">
        <v>70</v>
      </c>
      <c r="C189" s="18" t="s">
        <v>330</v>
      </c>
      <c r="D189" s="19">
        <v>2400</v>
      </c>
      <c r="E189" s="19">
        <v>720</v>
      </c>
      <c r="F189" s="19"/>
      <c r="G189" s="15">
        <f aca="true" t="shared" si="27" ref="G189:G196">D189+E189+F189</f>
        <v>3120</v>
      </c>
      <c r="H189" s="20">
        <v>260</v>
      </c>
      <c r="I189" s="20">
        <f aca="true" t="shared" si="28" ref="I189:I196">G189*H189</f>
        <v>811200</v>
      </c>
      <c r="J189" s="20">
        <f aca="true" t="shared" si="29" ref="J189:J196">I189*1.1</f>
        <v>892320.0000000001</v>
      </c>
      <c r="K189" s="46"/>
      <c r="L189" s="46"/>
      <c r="M189" s="46"/>
      <c r="N189" s="46">
        <f t="shared" si="18"/>
        <v>0</v>
      </c>
      <c r="O189" s="46">
        <f t="shared" si="19"/>
        <v>0</v>
      </c>
      <c r="P189" s="46">
        <f t="shared" si="20"/>
        <v>0</v>
      </c>
    </row>
    <row r="190" spans="1:16" ht="78">
      <c r="A190" s="18">
        <v>3</v>
      </c>
      <c r="B190" s="33" t="s">
        <v>71</v>
      </c>
      <c r="C190" s="18" t="s">
        <v>330</v>
      </c>
      <c r="D190" s="19">
        <v>2400</v>
      </c>
      <c r="E190" s="19"/>
      <c r="F190" s="19"/>
      <c r="G190" s="15">
        <f t="shared" si="27"/>
        <v>2400</v>
      </c>
      <c r="H190" s="20">
        <v>260</v>
      </c>
      <c r="I190" s="20">
        <f t="shared" si="28"/>
        <v>624000</v>
      </c>
      <c r="J190" s="20">
        <f t="shared" si="29"/>
        <v>686400</v>
      </c>
      <c r="K190" s="46"/>
      <c r="L190" s="46"/>
      <c r="M190" s="46"/>
      <c r="N190" s="46">
        <f t="shared" si="18"/>
        <v>0</v>
      </c>
      <c r="O190" s="46">
        <f t="shared" si="19"/>
        <v>0</v>
      </c>
      <c r="P190" s="46">
        <f t="shared" si="20"/>
        <v>0</v>
      </c>
    </row>
    <row r="191" spans="1:16" ht="78">
      <c r="A191" s="18">
        <v>4</v>
      </c>
      <c r="B191" s="33" t="s">
        <v>72</v>
      </c>
      <c r="C191" s="18" t="s">
        <v>330</v>
      </c>
      <c r="D191" s="19">
        <v>2400</v>
      </c>
      <c r="E191" s="19"/>
      <c r="F191" s="19"/>
      <c r="G191" s="15">
        <f t="shared" si="27"/>
        <v>2400</v>
      </c>
      <c r="H191" s="20">
        <v>260</v>
      </c>
      <c r="I191" s="20">
        <f t="shared" si="28"/>
        <v>624000</v>
      </c>
      <c r="J191" s="20">
        <f t="shared" si="29"/>
        <v>686400</v>
      </c>
      <c r="K191" s="46"/>
      <c r="L191" s="46"/>
      <c r="M191" s="46"/>
      <c r="N191" s="46">
        <f t="shared" si="18"/>
        <v>0</v>
      </c>
      <c r="O191" s="46">
        <f t="shared" si="19"/>
        <v>0</v>
      </c>
      <c r="P191" s="46">
        <f t="shared" si="20"/>
        <v>0</v>
      </c>
    </row>
    <row r="192" spans="1:16" ht="78">
      <c r="A192" s="18">
        <v>5</v>
      </c>
      <c r="B192" s="33" t="s">
        <v>73</v>
      </c>
      <c r="C192" s="18" t="s">
        <v>330</v>
      </c>
      <c r="D192" s="19">
        <v>600</v>
      </c>
      <c r="E192" s="19"/>
      <c r="F192" s="19"/>
      <c r="G192" s="15">
        <f t="shared" si="27"/>
        <v>600</v>
      </c>
      <c r="H192" s="20">
        <v>260</v>
      </c>
      <c r="I192" s="20">
        <f t="shared" si="28"/>
        <v>156000</v>
      </c>
      <c r="J192" s="20">
        <f t="shared" si="29"/>
        <v>171600</v>
      </c>
      <c r="K192" s="46"/>
      <c r="L192" s="46"/>
      <c r="M192" s="46"/>
      <c r="N192" s="46">
        <f t="shared" si="18"/>
        <v>0</v>
      </c>
      <c r="O192" s="46">
        <f t="shared" si="19"/>
        <v>0</v>
      </c>
      <c r="P192" s="46">
        <f t="shared" si="20"/>
        <v>0</v>
      </c>
    </row>
    <row r="193" spans="1:16" ht="78">
      <c r="A193" s="18">
        <v>6</v>
      </c>
      <c r="B193" s="33" t="s">
        <v>74</v>
      </c>
      <c r="C193" s="18" t="s">
        <v>330</v>
      </c>
      <c r="D193" s="19">
        <v>480</v>
      </c>
      <c r="E193" s="19"/>
      <c r="F193" s="19"/>
      <c r="G193" s="15">
        <f t="shared" si="27"/>
        <v>480</v>
      </c>
      <c r="H193" s="20">
        <v>260</v>
      </c>
      <c r="I193" s="20">
        <f t="shared" si="28"/>
        <v>124800</v>
      </c>
      <c r="J193" s="20">
        <f t="shared" si="29"/>
        <v>137280</v>
      </c>
      <c r="K193" s="46"/>
      <c r="L193" s="46"/>
      <c r="M193" s="46"/>
      <c r="N193" s="46">
        <f t="shared" si="18"/>
        <v>0</v>
      </c>
      <c r="O193" s="46">
        <f t="shared" si="19"/>
        <v>0</v>
      </c>
      <c r="P193" s="46">
        <f t="shared" si="20"/>
        <v>0</v>
      </c>
    </row>
    <row r="194" spans="1:16" ht="78">
      <c r="A194" s="18">
        <v>7</v>
      </c>
      <c r="B194" s="33" t="s">
        <v>75</v>
      </c>
      <c r="C194" s="18" t="s">
        <v>330</v>
      </c>
      <c r="D194" s="19">
        <v>360</v>
      </c>
      <c r="E194" s="19"/>
      <c r="F194" s="19"/>
      <c r="G194" s="15">
        <f t="shared" si="27"/>
        <v>360</v>
      </c>
      <c r="H194" s="20">
        <v>260</v>
      </c>
      <c r="I194" s="20">
        <f t="shared" si="28"/>
        <v>93600</v>
      </c>
      <c r="J194" s="20">
        <f t="shared" si="29"/>
        <v>102960.00000000001</v>
      </c>
      <c r="K194" s="46"/>
      <c r="L194" s="46"/>
      <c r="M194" s="46"/>
      <c r="N194" s="46">
        <f t="shared" si="18"/>
        <v>0</v>
      </c>
      <c r="O194" s="46">
        <f t="shared" si="19"/>
        <v>0</v>
      </c>
      <c r="P194" s="46">
        <f t="shared" si="20"/>
        <v>0</v>
      </c>
    </row>
    <row r="195" spans="1:16" ht="78">
      <c r="A195" s="18">
        <v>8</v>
      </c>
      <c r="B195" s="33" t="s">
        <v>76</v>
      </c>
      <c r="C195" s="18" t="s">
        <v>330</v>
      </c>
      <c r="D195" s="19">
        <v>600</v>
      </c>
      <c r="E195" s="19"/>
      <c r="F195" s="19"/>
      <c r="G195" s="15">
        <f t="shared" si="27"/>
        <v>600</v>
      </c>
      <c r="H195" s="20">
        <v>260</v>
      </c>
      <c r="I195" s="20">
        <f t="shared" si="28"/>
        <v>156000</v>
      </c>
      <c r="J195" s="20">
        <f t="shared" si="29"/>
        <v>171600</v>
      </c>
      <c r="K195" s="46"/>
      <c r="L195" s="46"/>
      <c r="M195" s="46"/>
      <c r="N195" s="46">
        <f t="shared" si="18"/>
        <v>0</v>
      </c>
      <c r="O195" s="46">
        <f t="shared" si="19"/>
        <v>0</v>
      </c>
      <c r="P195" s="46">
        <f t="shared" si="20"/>
        <v>0</v>
      </c>
    </row>
    <row r="196" spans="1:16" ht="78">
      <c r="A196" s="18">
        <v>9</v>
      </c>
      <c r="B196" s="33" t="s">
        <v>77</v>
      </c>
      <c r="C196" s="18" t="s">
        <v>330</v>
      </c>
      <c r="D196" s="19">
        <v>240</v>
      </c>
      <c r="E196" s="19"/>
      <c r="F196" s="19"/>
      <c r="G196" s="15">
        <f t="shared" si="27"/>
        <v>240</v>
      </c>
      <c r="H196" s="20">
        <v>260</v>
      </c>
      <c r="I196" s="20">
        <f t="shared" si="28"/>
        <v>62400</v>
      </c>
      <c r="J196" s="20">
        <f t="shared" si="29"/>
        <v>68640</v>
      </c>
      <c r="K196" s="46"/>
      <c r="L196" s="46"/>
      <c r="M196" s="46"/>
      <c r="N196" s="46">
        <f aca="true" t="shared" si="30" ref="N196:N259">L196/100*M196+L196</f>
        <v>0</v>
      </c>
      <c r="O196" s="46">
        <f aca="true" t="shared" si="31" ref="O196:O259">L196*G196</f>
        <v>0</v>
      </c>
      <c r="P196" s="46">
        <f aca="true" t="shared" si="32" ref="P196:P259">N196*G196</f>
        <v>0</v>
      </c>
    </row>
    <row r="197" spans="1:16" ht="42.75" customHeight="1">
      <c r="A197" s="18"/>
      <c r="B197" s="18"/>
      <c r="C197" s="18"/>
      <c r="D197" s="19"/>
      <c r="E197" s="19"/>
      <c r="F197" s="19"/>
      <c r="G197" s="15"/>
      <c r="H197" s="20"/>
      <c r="I197" s="16">
        <f>SUM(I188:I196)</f>
        <v>3020160</v>
      </c>
      <c r="J197" s="16">
        <f>SUM(J188:J196)</f>
        <v>3322176</v>
      </c>
      <c r="K197" s="46"/>
      <c r="L197" s="46"/>
      <c r="M197" s="46"/>
      <c r="N197" s="66" t="s">
        <v>438</v>
      </c>
      <c r="O197" s="66">
        <f>SUM(O188:O196)</f>
        <v>0</v>
      </c>
      <c r="P197" s="66">
        <f>SUM(P188:P196)</f>
        <v>0</v>
      </c>
    </row>
    <row r="198" spans="1:16" ht="48.75" customHeight="1">
      <c r="A198" s="97" t="s">
        <v>216</v>
      </c>
      <c r="B198" s="90"/>
      <c r="C198" s="90"/>
      <c r="D198" s="90"/>
      <c r="E198" s="90"/>
      <c r="F198" s="90"/>
      <c r="G198" s="91"/>
      <c r="H198" s="65"/>
      <c r="I198" s="65"/>
      <c r="J198" s="65"/>
      <c r="K198" s="66"/>
      <c r="L198" s="66"/>
      <c r="M198" s="66"/>
      <c r="N198" s="66"/>
      <c r="O198" s="66"/>
      <c r="P198" s="66"/>
    </row>
    <row r="199" spans="1:16" ht="78">
      <c r="A199" s="18">
        <v>1</v>
      </c>
      <c r="B199" s="18" t="s">
        <v>29</v>
      </c>
      <c r="C199" s="18" t="s">
        <v>48</v>
      </c>
      <c r="D199" s="19">
        <v>900</v>
      </c>
      <c r="E199" s="19"/>
      <c r="F199" s="19">
        <v>144</v>
      </c>
      <c r="G199" s="15">
        <f aca="true" t="shared" si="33" ref="G199:G204">D199+E199+F199</f>
        <v>1044</v>
      </c>
      <c r="H199" s="20">
        <v>309</v>
      </c>
      <c r="I199" s="20">
        <f aca="true" t="shared" si="34" ref="I199:I204">G199*H199</f>
        <v>322596</v>
      </c>
      <c r="J199" s="20">
        <f aca="true" t="shared" si="35" ref="J199:J204">I199*1.1</f>
        <v>354855.60000000003</v>
      </c>
      <c r="K199" s="46"/>
      <c r="L199" s="46"/>
      <c r="M199" s="46"/>
      <c r="N199" s="46">
        <f t="shared" si="30"/>
        <v>0</v>
      </c>
      <c r="O199" s="46">
        <f t="shared" si="31"/>
        <v>0</v>
      </c>
      <c r="P199" s="46">
        <f t="shared" si="32"/>
        <v>0</v>
      </c>
    </row>
    <row r="200" spans="1:16" ht="62.25">
      <c r="A200" s="18">
        <v>2</v>
      </c>
      <c r="B200" s="18" t="s">
        <v>30</v>
      </c>
      <c r="C200" s="18" t="s">
        <v>48</v>
      </c>
      <c r="D200" s="19">
        <v>1800</v>
      </c>
      <c r="E200" s="19">
        <v>360</v>
      </c>
      <c r="F200" s="19"/>
      <c r="G200" s="15">
        <f t="shared" si="33"/>
        <v>2160</v>
      </c>
      <c r="H200" s="20">
        <v>274</v>
      </c>
      <c r="I200" s="20">
        <f t="shared" si="34"/>
        <v>591840</v>
      </c>
      <c r="J200" s="20">
        <f t="shared" si="35"/>
        <v>651024</v>
      </c>
      <c r="K200" s="46"/>
      <c r="L200" s="46"/>
      <c r="M200" s="46"/>
      <c r="N200" s="46">
        <f t="shared" si="30"/>
        <v>0</v>
      </c>
      <c r="O200" s="46">
        <f t="shared" si="31"/>
        <v>0</v>
      </c>
      <c r="P200" s="46">
        <f t="shared" si="32"/>
        <v>0</v>
      </c>
    </row>
    <row r="201" spans="1:16" ht="78">
      <c r="A201" s="18">
        <v>3</v>
      </c>
      <c r="B201" s="18" t="s">
        <v>31</v>
      </c>
      <c r="C201" s="18" t="s">
        <v>48</v>
      </c>
      <c r="D201" s="19">
        <v>600</v>
      </c>
      <c r="E201" s="19"/>
      <c r="F201" s="19">
        <v>144</v>
      </c>
      <c r="G201" s="15">
        <f t="shared" si="33"/>
        <v>744</v>
      </c>
      <c r="H201" s="20">
        <v>232</v>
      </c>
      <c r="I201" s="20">
        <f t="shared" si="34"/>
        <v>172608</v>
      </c>
      <c r="J201" s="20">
        <f t="shared" si="35"/>
        <v>189868.80000000002</v>
      </c>
      <c r="K201" s="46"/>
      <c r="L201" s="46"/>
      <c r="M201" s="46"/>
      <c r="N201" s="46">
        <f t="shared" si="30"/>
        <v>0</v>
      </c>
      <c r="O201" s="46">
        <f t="shared" si="31"/>
        <v>0</v>
      </c>
      <c r="P201" s="46">
        <f t="shared" si="32"/>
        <v>0</v>
      </c>
    </row>
    <row r="202" spans="1:16" ht="62.25">
      <c r="A202" s="18">
        <v>4</v>
      </c>
      <c r="B202" s="18" t="s">
        <v>32</v>
      </c>
      <c r="C202" s="18" t="s">
        <v>48</v>
      </c>
      <c r="D202" s="19">
        <v>1800</v>
      </c>
      <c r="E202" s="19">
        <v>48</v>
      </c>
      <c r="F202" s="19"/>
      <c r="G202" s="15">
        <f t="shared" si="33"/>
        <v>1848</v>
      </c>
      <c r="H202" s="20">
        <v>197</v>
      </c>
      <c r="I202" s="20">
        <f t="shared" si="34"/>
        <v>364056</v>
      </c>
      <c r="J202" s="20">
        <f t="shared" si="35"/>
        <v>400461.60000000003</v>
      </c>
      <c r="K202" s="46"/>
      <c r="L202" s="46"/>
      <c r="M202" s="46"/>
      <c r="N202" s="46">
        <f t="shared" si="30"/>
        <v>0</v>
      </c>
      <c r="O202" s="46">
        <f t="shared" si="31"/>
        <v>0</v>
      </c>
      <c r="P202" s="46">
        <f t="shared" si="32"/>
        <v>0</v>
      </c>
    </row>
    <row r="203" spans="1:16" ht="62.25">
      <c r="A203" s="18">
        <v>5</v>
      </c>
      <c r="B203" s="18" t="s">
        <v>33</v>
      </c>
      <c r="C203" s="18" t="s">
        <v>48</v>
      </c>
      <c r="D203" s="19">
        <v>900</v>
      </c>
      <c r="E203" s="19"/>
      <c r="F203" s="19">
        <v>72</v>
      </c>
      <c r="G203" s="15">
        <f t="shared" si="33"/>
        <v>972</v>
      </c>
      <c r="H203" s="20">
        <v>980</v>
      </c>
      <c r="I203" s="20">
        <f t="shared" si="34"/>
        <v>952560</v>
      </c>
      <c r="J203" s="20">
        <f t="shared" si="35"/>
        <v>1047816.0000000001</v>
      </c>
      <c r="K203" s="46"/>
      <c r="L203" s="46"/>
      <c r="M203" s="46"/>
      <c r="N203" s="46">
        <f t="shared" si="30"/>
        <v>0</v>
      </c>
      <c r="O203" s="46">
        <f t="shared" si="31"/>
        <v>0</v>
      </c>
      <c r="P203" s="46">
        <f t="shared" si="32"/>
        <v>0</v>
      </c>
    </row>
    <row r="204" spans="1:16" ht="62.25">
      <c r="A204" s="18">
        <v>6</v>
      </c>
      <c r="B204" s="18" t="s">
        <v>356</v>
      </c>
      <c r="C204" s="18" t="s">
        <v>48</v>
      </c>
      <c r="D204" s="19"/>
      <c r="E204" s="19">
        <v>480</v>
      </c>
      <c r="F204" s="19"/>
      <c r="G204" s="15">
        <f t="shared" si="33"/>
        <v>480</v>
      </c>
      <c r="H204" s="20">
        <v>274</v>
      </c>
      <c r="I204" s="20">
        <f t="shared" si="34"/>
        <v>131520</v>
      </c>
      <c r="J204" s="20">
        <f t="shared" si="35"/>
        <v>144672</v>
      </c>
      <c r="K204" s="46"/>
      <c r="L204" s="46"/>
      <c r="M204" s="46"/>
      <c r="N204" s="46">
        <f t="shared" si="30"/>
        <v>0</v>
      </c>
      <c r="O204" s="46">
        <f t="shared" si="31"/>
        <v>0</v>
      </c>
      <c r="P204" s="46">
        <f t="shared" si="32"/>
        <v>0</v>
      </c>
    </row>
    <row r="205" spans="1:16" ht="42.75" customHeight="1">
      <c r="A205" s="18"/>
      <c r="B205" s="18"/>
      <c r="C205" s="18"/>
      <c r="D205" s="19"/>
      <c r="E205" s="19"/>
      <c r="F205" s="19"/>
      <c r="G205" s="15"/>
      <c r="H205" s="20"/>
      <c r="I205" s="16">
        <f>SUM(I199:I204)</f>
        <v>2535180</v>
      </c>
      <c r="J205" s="16">
        <f>SUM(J199:J204)</f>
        <v>2788698.0000000005</v>
      </c>
      <c r="K205" s="46"/>
      <c r="L205" s="46"/>
      <c r="M205" s="46"/>
      <c r="N205" s="66" t="s">
        <v>438</v>
      </c>
      <c r="O205" s="66">
        <f>SUM(O199:O204)</f>
        <v>0</v>
      </c>
      <c r="P205" s="66">
        <f>SUM(P199:P204)</f>
        <v>0</v>
      </c>
    </row>
    <row r="206" spans="1:16" ht="49.5" customHeight="1">
      <c r="A206" s="97" t="s">
        <v>34</v>
      </c>
      <c r="B206" s="90"/>
      <c r="C206" s="90"/>
      <c r="D206" s="90"/>
      <c r="E206" s="90"/>
      <c r="F206" s="90"/>
      <c r="G206" s="91"/>
      <c r="H206" s="67"/>
      <c r="I206" s="67"/>
      <c r="J206" s="67"/>
      <c r="K206" s="66"/>
      <c r="L206" s="66"/>
      <c r="M206" s="66"/>
      <c r="N206" s="66"/>
      <c r="O206" s="66"/>
      <c r="P206" s="66"/>
    </row>
    <row r="207" spans="1:16" ht="78">
      <c r="A207" s="18">
        <v>1</v>
      </c>
      <c r="B207" s="18" t="s">
        <v>35</v>
      </c>
      <c r="C207" s="18" t="s">
        <v>330</v>
      </c>
      <c r="D207" s="19">
        <v>420</v>
      </c>
      <c r="E207" s="19"/>
      <c r="F207" s="19"/>
      <c r="G207" s="15">
        <f>D207+E207+F207</f>
        <v>420</v>
      </c>
      <c r="H207" s="20">
        <v>550</v>
      </c>
      <c r="I207" s="20">
        <f>G207*H207</f>
        <v>231000</v>
      </c>
      <c r="J207" s="20">
        <f>I207*1.1</f>
        <v>254100.00000000003</v>
      </c>
      <c r="K207" s="46"/>
      <c r="L207" s="46"/>
      <c r="M207" s="46"/>
      <c r="N207" s="46">
        <f t="shared" si="30"/>
        <v>0</v>
      </c>
      <c r="O207" s="46">
        <f t="shared" si="31"/>
        <v>0</v>
      </c>
      <c r="P207" s="46">
        <f t="shared" si="32"/>
        <v>0</v>
      </c>
    </row>
    <row r="208" spans="1:16" ht="78">
      <c r="A208" s="18">
        <v>2</v>
      </c>
      <c r="B208" s="18" t="s">
        <v>36</v>
      </c>
      <c r="C208" s="18" t="s">
        <v>330</v>
      </c>
      <c r="D208" s="19">
        <v>420</v>
      </c>
      <c r="E208" s="19"/>
      <c r="F208" s="19"/>
      <c r="G208" s="15">
        <f aca="true" t="shared" si="36" ref="G208:G224">D208+E208+F208</f>
        <v>420</v>
      </c>
      <c r="H208" s="20">
        <v>550</v>
      </c>
      <c r="I208" s="20">
        <f aca="true" t="shared" si="37" ref="I208:I224">G208*H208</f>
        <v>231000</v>
      </c>
      <c r="J208" s="20">
        <f aca="true" t="shared" si="38" ref="J208:J224">I208*1.1</f>
        <v>254100.00000000003</v>
      </c>
      <c r="K208" s="46"/>
      <c r="L208" s="46"/>
      <c r="M208" s="46"/>
      <c r="N208" s="46">
        <f t="shared" si="30"/>
        <v>0</v>
      </c>
      <c r="O208" s="46">
        <f t="shared" si="31"/>
        <v>0</v>
      </c>
      <c r="P208" s="46">
        <f t="shared" si="32"/>
        <v>0</v>
      </c>
    </row>
    <row r="209" spans="1:16" ht="78">
      <c r="A209" s="18">
        <v>3</v>
      </c>
      <c r="B209" s="18" t="s">
        <v>37</v>
      </c>
      <c r="C209" s="18" t="s">
        <v>330</v>
      </c>
      <c r="D209" s="19">
        <v>420</v>
      </c>
      <c r="E209" s="19"/>
      <c r="F209" s="19"/>
      <c r="G209" s="15">
        <f t="shared" si="36"/>
        <v>420</v>
      </c>
      <c r="H209" s="20">
        <v>550</v>
      </c>
      <c r="I209" s="20">
        <f t="shared" si="37"/>
        <v>231000</v>
      </c>
      <c r="J209" s="20">
        <f t="shared" si="38"/>
        <v>254100.00000000003</v>
      </c>
      <c r="K209" s="46"/>
      <c r="L209" s="46"/>
      <c r="M209" s="46"/>
      <c r="N209" s="46">
        <f t="shared" si="30"/>
        <v>0</v>
      </c>
      <c r="O209" s="46">
        <f t="shared" si="31"/>
        <v>0</v>
      </c>
      <c r="P209" s="46">
        <f t="shared" si="32"/>
        <v>0</v>
      </c>
    </row>
    <row r="210" spans="1:16" ht="78">
      <c r="A210" s="18">
        <v>4</v>
      </c>
      <c r="B210" s="18" t="s">
        <v>38</v>
      </c>
      <c r="C210" s="18" t="s">
        <v>330</v>
      </c>
      <c r="D210" s="19">
        <v>420</v>
      </c>
      <c r="E210" s="19"/>
      <c r="F210" s="19"/>
      <c r="G210" s="15">
        <f t="shared" si="36"/>
        <v>420</v>
      </c>
      <c r="H210" s="20">
        <v>550</v>
      </c>
      <c r="I210" s="20">
        <f t="shared" si="37"/>
        <v>231000</v>
      </c>
      <c r="J210" s="20">
        <f t="shared" si="38"/>
        <v>254100.00000000003</v>
      </c>
      <c r="K210" s="46"/>
      <c r="L210" s="46"/>
      <c r="M210" s="46"/>
      <c r="N210" s="46">
        <f t="shared" si="30"/>
        <v>0</v>
      </c>
      <c r="O210" s="46">
        <f t="shared" si="31"/>
        <v>0</v>
      </c>
      <c r="P210" s="46">
        <f t="shared" si="32"/>
        <v>0</v>
      </c>
    </row>
    <row r="211" spans="1:16" ht="78">
      <c r="A211" s="18">
        <v>5</v>
      </c>
      <c r="B211" s="18" t="s">
        <v>272</v>
      </c>
      <c r="C211" s="18" t="s">
        <v>330</v>
      </c>
      <c r="D211" s="19">
        <v>420</v>
      </c>
      <c r="E211" s="19"/>
      <c r="F211" s="19"/>
      <c r="G211" s="15">
        <f t="shared" si="36"/>
        <v>420</v>
      </c>
      <c r="H211" s="20">
        <v>550</v>
      </c>
      <c r="I211" s="20">
        <f t="shared" si="37"/>
        <v>231000</v>
      </c>
      <c r="J211" s="20">
        <f t="shared" si="38"/>
        <v>254100.00000000003</v>
      </c>
      <c r="K211" s="46"/>
      <c r="L211" s="46"/>
      <c r="M211" s="46"/>
      <c r="N211" s="46">
        <f t="shared" si="30"/>
        <v>0</v>
      </c>
      <c r="O211" s="46">
        <f t="shared" si="31"/>
        <v>0</v>
      </c>
      <c r="P211" s="46">
        <f t="shared" si="32"/>
        <v>0</v>
      </c>
    </row>
    <row r="212" spans="1:16" ht="62.25">
      <c r="A212" s="18">
        <v>6</v>
      </c>
      <c r="B212" s="18" t="s">
        <v>273</v>
      </c>
      <c r="C212" s="18" t="s">
        <v>330</v>
      </c>
      <c r="D212" s="19">
        <v>420</v>
      </c>
      <c r="E212" s="19"/>
      <c r="F212" s="19"/>
      <c r="G212" s="15">
        <f t="shared" si="36"/>
        <v>420</v>
      </c>
      <c r="H212" s="20">
        <v>550</v>
      </c>
      <c r="I212" s="20">
        <f t="shared" si="37"/>
        <v>231000</v>
      </c>
      <c r="J212" s="20">
        <f t="shared" si="38"/>
        <v>254100.00000000003</v>
      </c>
      <c r="K212" s="46"/>
      <c r="L212" s="46"/>
      <c r="M212" s="46"/>
      <c r="N212" s="46">
        <f t="shared" si="30"/>
        <v>0</v>
      </c>
      <c r="O212" s="46">
        <f t="shared" si="31"/>
        <v>0</v>
      </c>
      <c r="P212" s="46">
        <f t="shared" si="32"/>
        <v>0</v>
      </c>
    </row>
    <row r="213" spans="1:16" ht="78">
      <c r="A213" s="18">
        <v>7</v>
      </c>
      <c r="B213" s="18" t="s">
        <v>274</v>
      </c>
      <c r="C213" s="18" t="s">
        <v>330</v>
      </c>
      <c r="D213" s="19">
        <v>420</v>
      </c>
      <c r="E213" s="19"/>
      <c r="F213" s="19"/>
      <c r="G213" s="15">
        <f t="shared" si="36"/>
        <v>420</v>
      </c>
      <c r="H213" s="20">
        <v>550</v>
      </c>
      <c r="I213" s="20">
        <f t="shared" si="37"/>
        <v>231000</v>
      </c>
      <c r="J213" s="20">
        <f t="shared" si="38"/>
        <v>254100.00000000003</v>
      </c>
      <c r="K213" s="46"/>
      <c r="L213" s="46"/>
      <c r="M213" s="46"/>
      <c r="N213" s="46">
        <f t="shared" si="30"/>
        <v>0</v>
      </c>
      <c r="O213" s="46">
        <f t="shared" si="31"/>
        <v>0</v>
      </c>
      <c r="P213" s="46">
        <f t="shared" si="32"/>
        <v>0</v>
      </c>
    </row>
    <row r="214" spans="1:16" ht="78">
      <c r="A214" s="18">
        <v>8</v>
      </c>
      <c r="B214" s="18" t="s">
        <v>275</v>
      </c>
      <c r="C214" s="18" t="s">
        <v>330</v>
      </c>
      <c r="D214" s="19">
        <v>420</v>
      </c>
      <c r="E214" s="19"/>
      <c r="F214" s="19"/>
      <c r="G214" s="15">
        <f t="shared" si="36"/>
        <v>420</v>
      </c>
      <c r="H214" s="20">
        <v>550</v>
      </c>
      <c r="I214" s="20">
        <f t="shared" si="37"/>
        <v>231000</v>
      </c>
      <c r="J214" s="20">
        <f t="shared" si="38"/>
        <v>254100.00000000003</v>
      </c>
      <c r="K214" s="46"/>
      <c r="L214" s="46"/>
      <c r="M214" s="46"/>
      <c r="N214" s="46">
        <f t="shared" si="30"/>
        <v>0</v>
      </c>
      <c r="O214" s="46">
        <f t="shared" si="31"/>
        <v>0</v>
      </c>
      <c r="P214" s="46">
        <f t="shared" si="32"/>
        <v>0</v>
      </c>
    </row>
    <row r="215" spans="1:16" ht="62.25">
      <c r="A215" s="18">
        <v>9</v>
      </c>
      <c r="B215" s="18" t="s">
        <v>276</v>
      </c>
      <c r="C215" s="18" t="s">
        <v>330</v>
      </c>
      <c r="D215" s="19">
        <v>420</v>
      </c>
      <c r="E215" s="19"/>
      <c r="F215" s="19"/>
      <c r="G215" s="15">
        <f t="shared" si="36"/>
        <v>420</v>
      </c>
      <c r="H215" s="20">
        <v>550</v>
      </c>
      <c r="I215" s="20">
        <f t="shared" si="37"/>
        <v>231000</v>
      </c>
      <c r="J215" s="20">
        <f t="shared" si="38"/>
        <v>254100.00000000003</v>
      </c>
      <c r="K215" s="46"/>
      <c r="L215" s="46"/>
      <c r="M215" s="46"/>
      <c r="N215" s="46">
        <f t="shared" si="30"/>
        <v>0</v>
      </c>
      <c r="O215" s="46">
        <f t="shared" si="31"/>
        <v>0</v>
      </c>
      <c r="P215" s="46">
        <f t="shared" si="32"/>
        <v>0</v>
      </c>
    </row>
    <row r="216" spans="1:16" ht="78">
      <c r="A216" s="18">
        <v>10</v>
      </c>
      <c r="B216" s="18" t="s">
        <v>277</v>
      </c>
      <c r="C216" s="18" t="s">
        <v>330</v>
      </c>
      <c r="D216" s="19">
        <v>420</v>
      </c>
      <c r="E216" s="19"/>
      <c r="F216" s="19"/>
      <c r="G216" s="15">
        <f t="shared" si="36"/>
        <v>420</v>
      </c>
      <c r="H216" s="20">
        <v>550</v>
      </c>
      <c r="I216" s="20">
        <f t="shared" si="37"/>
        <v>231000</v>
      </c>
      <c r="J216" s="20">
        <f t="shared" si="38"/>
        <v>254100.00000000003</v>
      </c>
      <c r="K216" s="46"/>
      <c r="L216" s="46"/>
      <c r="M216" s="46"/>
      <c r="N216" s="46">
        <f t="shared" si="30"/>
        <v>0</v>
      </c>
      <c r="O216" s="46">
        <f t="shared" si="31"/>
        <v>0</v>
      </c>
      <c r="P216" s="46">
        <f t="shared" si="32"/>
        <v>0</v>
      </c>
    </row>
    <row r="217" spans="1:16" ht="78">
      <c r="A217" s="18">
        <v>11</v>
      </c>
      <c r="B217" s="18" t="s">
        <v>278</v>
      </c>
      <c r="C217" s="18" t="s">
        <v>330</v>
      </c>
      <c r="D217" s="19">
        <v>420</v>
      </c>
      <c r="E217" s="19"/>
      <c r="F217" s="19"/>
      <c r="G217" s="15">
        <f t="shared" si="36"/>
        <v>420</v>
      </c>
      <c r="H217" s="20">
        <v>550</v>
      </c>
      <c r="I217" s="20">
        <f t="shared" si="37"/>
        <v>231000</v>
      </c>
      <c r="J217" s="20">
        <f t="shared" si="38"/>
        <v>254100.00000000003</v>
      </c>
      <c r="K217" s="46"/>
      <c r="L217" s="46"/>
      <c r="M217" s="46"/>
      <c r="N217" s="46">
        <f t="shared" si="30"/>
        <v>0</v>
      </c>
      <c r="O217" s="46">
        <f t="shared" si="31"/>
        <v>0</v>
      </c>
      <c r="P217" s="46">
        <f t="shared" si="32"/>
        <v>0</v>
      </c>
    </row>
    <row r="218" spans="1:16" ht="62.25">
      <c r="A218" s="18">
        <v>12</v>
      </c>
      <c r="B218" s="18" t="s">
        <v>279</v>
      </c>
      <c r="C218" s="18" t="s">
        <v>330</v>
      </c>
      <c r="D218" s="19">
        <v>420</v>
      </c>
      <c r="E218" s="19"/>
      <c r="F218" s="19"/>
      <c r="G218" s="15">
        <f t="shared" si="36"/>
        <v>420</v>
      </c>
      <c r="H218" s="20">
        <v>550</v>
      </c>
      <c r="I218" s="20">
        <f t="shared" si="37"/>
        <v>231000</v>
      </c>
      <c r="J218" s="20">
        <f t="shared" si="38"/>
        <v>254100.00000000003</v>
      </c>
      <c r="K218" s="46"/>
      <c r="L218" s="46"/>
      <c r="M218" s="46"/>
      <c r="N218" s="46">
        <f t="shared" si="30"/>
        <v>0</v>
      </c>
      <c r="O218" s="46">
        <f t="shared" si="31"/>
        <v>0</v>
      </c>
      <c r="P218" s="46">
        <f t="shared" si="32"/>
        <v>0</v>
      </c>
    </row>
    <row r="219" spans="1:16" ht="78">
      <c r="A219" s="18">
        <v>13</v>
      </c>
      <c r="B219" s="18" t="s">
        <v>280</v>
      </c>
      <c r="C219" s="18" t="s">
        <v>330</v>
      </c>
      <c r="D219" s="19">
        <v>420</v>
      </c>
      <c r="E219" s="19"/>
      <c r="F219" s="19"/>
      <c r="G219" s="15">
        <f t="shared" si="36"/>
        <v>420</v>
      </c>
      <c r="H219" s="20">
        <v>550</v>
      </c>
      <c r="I219" s="20">
        <f t="shared" si="37"/>
        <v>231000</v>
      </c>
      <c r="J219" s="20">
        <f t="shared" si="38"/>
        <v>254100.00000000003</v>
      </c>
      <c r="K219" s="46"/>
      <c r="L219" s="46"/>
      <c r="M219" s="46"/>
      <c r="N219" s="46">
        <f t="shared" si="30"/>
        <v>0</v>
      </c>
      <c r="O219" s="46">
        <f t="shared" si="31"/>
        <v>0</v>
      </c>
      <c r="P219" s="46">
        <f t="shared" si="32"/>
        <v>0</v>
      </c>
    </row>
    <row r="220" spans="1:16" ht="78">
      <c r="A220" s="18">
        <v>14</v>
      </c>
      <c r="B220" s="18" t="s">
        <v>281</v>
      </c>
      <c r="C220" s="18" t="s">
        <v>330</v>
      </c>
      <c r="D220" s="19">
        <v>300</v>
      </c>
      <c r="E220" s="19"/>
      <c r="F220" s="19"/>
      <c r="G220" s="15">
        <f t="shared" si="36"/>
        <v>300</v>
      </c>
      <c r="H220" s="20">
        <v>550</v>
      </c>
      <c r="I220" s="20">
        <f t="shared" si="37"/>
        <v>165000</v>
      </c>
      <c r="J220" s="20">
        <f t="shared" si="38"/>
        <v>181500.00000000003</v>
      </c>
      <c r="K220" s="46"/>
      <c r="L220" s="46"/>
      <c r="M220" s="46"/>
      <c r="N220" s="46">
        <f t="shared" si="30"/>
        <v>0</v>
      </c>
      <c r="O220" s="46">
        <f t="shared" si="31"/>
        <v>0</v>
      </c>
      <c r="P220" s="46">
        <f t="shared" si="32"/>
        <v>0</v>
      </c>
    </row>
    <row r="221" spans="1:16" ht="78">
      <c r="A221" s="18">
        <v>15</v>
      </c>
      <c r="B221" s="18" t="s">
        <v>52</v>
      </c>
      <c r="C221" s="18" t="s">
        <v>330</v>
      </c>
      <c r="D221" s="19">
        <v>600</v>
      </c>
      <c r="E221" s="19"/>
      <c r="F221" s="19"/>
      <c r="G221" s="15">
        <f t="shared" si="36"/>
        <v>600</v>
      </c>
      <c r="H221" s="20">
        <v>550</v>
      </c>
      <c r="I221" s="20">
        <f t="shared" si="37"/>
        <v>330000</v>
      </c>
      <c r="J221" s="20">
        <f t="shared" si="38"/>
        <v>363000.00000000006</v>
      </c>
      <c r="K221" s="46"/>
      <c r="L221" s="46"/>
      <c r="M221" s="46"/>
      <c r="N221" s="46">
        <f t="shared" si="30"/>
        <v>0</v>
      </c>
      <c r="O221" s="46">
        <f t="shared" si="31"/>
        <v>0</v>
      </c>
      <c r="P221" s="46">
        <f t="shared" si="32"/>
        <v>0</v>
      </c>
    </row>
    <row r="222" spans="1:16" ht="78">
      <c r="A222" s="18">
        <v>16</v>
      </c>
      <c r="B222" s="18" t="s">
        <v>53</v>
      </c>
      <c r="C222" s="18" t="s">
        <v>330</v>
      </c>
      <c r="D222" s="19">
        <v>120</v>
      </c>
      <c r="E222" s="19"/>
      <c r="F222" s="19"/>
      <c r="G222" s="15">
        <f t="shared" si="36"/>
        <v>120</v>
      </c>
      <c r="H222" s="20">
        <v>550</v>
      </c>
      <c r="I222" s="20">
        <f t="shared" si="37"/>
        <v>66000</v>
      </c>
      <c r="J222" s="20">
        <f t="shared" si="38"/>
        <v>72600</v>
      </c>
      <c r="K222" s="46"/>
      <c r="L222" s="46"/>
      <c r="M222" s="46"/>
      <c r="N222" s="46">
        <f t="shared" si="30"/>
        <v>0</v>
      </c>
      <c r="O222" s="46">
        <f t="shared" si="31"/>
        <v>0</v>
      </c>
      <c r="P222" s="46">
        <f t="shared" si="32"/>
        <v>0</v>
      </c>
    </row>
    <row r="223" spans="1:16" ht="78">
      <c r="A223" s="18">
        <v>17</v>
      </c>
      <c r="B223" s="18" t="s">
        <v>54</v>
      </c>
      <c r="C223" s="18" t="s">
        <v>330</v>
      </c>
      <c r="D223" s="19">
        <v>120</v>
      </c>
      <c r="E223" s="19"/>
      <c r="F223" s="19"/>
      <c r="G223" s="15">
        <f t="shared" si="36"/>
        <v>120</v>
      </c>
      <c r="H223" s="20">
        <v>550</v>
      </c>
      <c r="I223" s="20">
        <f t="shared" si="37"/>
        <v>66000</v>
      </c>
      <c r="J223" s="20">
        <f t="shared" si="38"/>
        <v>72600</v>
      </c>
      <c r="K223" s="46"/>
      <c r="L223" s="46"/>
      <c r="M223" s="46"/>
      <c r="N223" s="46">
        <f t="shared" si="30"/>
        <v>0</v>
      </c>
      <c r="O223" s="46">
        <f t="shared" si="31"/>
        <v>0</v>
      </c>
      <c r="P223" s="46">
        <f t="shared" si="32"/>
        <v>0</v>
      </c>
    </row>
    <row r="224" spans="1:16" ht="78">
      <c r="A224" s="18">
        <v>18</v>
      </c>
      <c r="B224" s="18" t="s">
        <v>55</v>
      </c>
      <c r="C224" s="18" t="s">
        <v>330</v>
      </c>
      <c r="D224" s="19">
        <v>300</v>
      </c>
      <c r="E224" s="19"/>
      <c r="F224" s="19"/>
      <c r="G224" s="15">
        <f t="shared" si="36"/>
        <v>300</v>
      </c>
      <c r="H224" s="20">
        <v>550</v>
      </c>
      <c r="I224" s="20">
        <f t="shared" si="37"/>
        <v>165000</v>
      </c>
      <c r="J224" s="20">
        <f t="shared" si="38"/>
        <v>181500.00000000003</v>
      </c>
      <c r="K224" s="46"/>
      <c r="L224" s="46"/>
      <c r="M224" s="46"/>
      <c r="N224" s="46">
        <f t="shared" si="30"/>
        <v>0</v>
      </c>
      <c r="O224" s="46">
        <f t="shared" si="31"/>
        <v>0</v>
      </c>
      <c r="P224" s="46">
        <f t="shared" si="32"/>
        <v>0</v>
      </c>
    </row>
    <row r="225" spans="1:16" ht="29.25" customHeight="1">
      <c r="A225" s="18"/>
      <c r="B225" s="18"/>
      <c r="C225" s="18"/>
      <c r="D225" s="19"/>
      <c r="E225" s="19"/>
      <c r="F225" s="19"/>
      <c r="G225" s="15"/>
      <c r="H225" s="20"/>
      <c r="I225" s="16">
        <f>SUM(I207:I224)</f>
        <v>3795000</v>
      </c>
      <c r="J225" s="16">
        <f>SUM(J207:J224)</f>
        <v>4174500.0000000005</v>
      </c>
      <c r="K225" s="46"/>
      <c r="L225" s="46"/>
      <c r="M225" s="46"/>
      <c r="N225" s="66" t="s">
        <v>438</v>
      </c>
      <c r="O225" s="66">
        <f>SUM(O207:O224)</f>
        <v>0</v>
      </c>
      <c r="P225" s="66">
        <f>SUM(P207:P224)</f>
        <v>0</v>
      </c>
    </row>
    <row r="226" spans="1:16" ht="67.5" customHeight="1">
      <c r="A226" s="97" t="s">
        <v>398</v>
      </c>
      <c r="B226" s="90"/>
      <c r="C226" s="90"/>
      <c r="D226" s="90"/>
      <c r="E226" s="90"/>
      <c r="F226" s="90"/>
      <c r="G226" s="91"/>
      <c r="H226" s="67"/>
      <c r="I226" s="67"/>
      <c r="J226" s="67"/>
      <c r="K226" s="66"/>
      <c r="L226" s="66"/>
      <c r="M226" s="66"/>
      <c r="N226" s="66"/>
      <c r="O226" s="66"/>
      <c r="P226" s="66"/>
    </row>
    <row r="227" spans="1:16" ht="78">
      <c r="A227" s="18">
        <v>1</v>
      </c>
      <c r="B227" s="18" t="s">
        <v>297</v>
      </c>
      <c r="C227" s="18" t="s">
        <v>330</v>
      </c>
      <c r="D227" s="19">
        <v>600</v>
      </c>
      <c r="E227" s="19"/>
      <c r="F227" s="19"/>
      <c r="G227" s="15">
        <f>D227+E227+F227</f>
        <v>600</v>
      </c>
      <c r="H227" s="20">
        <v>180</v>
      </c>
      <c r="I227" s="20">
        <f>G227*H227</f>
        <v>108000</v>
      </c>
      <c r="J227" s="20">
        <f>I227*1.1</f>
        <v>118800.00000000001</v>
      </c>
      <c r="K227" s="46"/>
      <c r="L227" s="46"/>
      <c r="M227" s="46"/>
      <c r="N227" s="46">
        <f t="shared" si="30"/>
        <v>0</v>
      </c>
      <c r="O227" s="46">
        <f t="shared" si="31"/>
        <v>0</v>
      </c>
      <c r="P227" s="46">
        <f t="shared" si="32"/>
        <v>0</v>
      </c>
    </row>
    <row r="228" spans="1:16" ht="78">
      <c r="A228" s="18">
        <v>2</v>
      </c>
      <c r="B228" s="18" t="s">
        <v>299</v>
      </c>
      <c r="C228" s="18" t="s">
        <v>330</v>
      </c>
      <c r="D228" s="19">
        <v>600</v>
      </c>
      <c r="E228" s="19"/>
      <c r="F228" s="19"/>
      <c r="G228" s="15">
        <f aca="true" t="shared" si="39" ref="G228:G253">D228+E228+F228</f>
        <v>600</v>
      </c>
      <c r="H228" s="20">
        <v>180</v>
      </c>
      <c r="I228" s="20">
        <f aca="true" t="shared" si="40" ref="I228:I253">G228*H228</f>
        <v>108000</v>
      </c>
      <c r="J228" s="20">
        <f aca="true" t="shared" si="41" ref="J228:J253">I228*1.1</f>
        <v>118800.00000000001</v>
      </c>
      <c r="K228" s="46"/>
      <c r="L228" s="46"/>
      <c r="M228" s="46"/>
      <c r="N228" s="46">
        <f t="shared" si="30"/>
        <v>0</v>
      </c>
      <c r="O228" s="46">
        <f t="shared" si="31"/>
        <v>0</v>
      </c>
      <c r="P228" s="46">
        <f t="shared" si="32"/>
        <v>0</v>
      </c>
    </row>
    <row r="229" spans="1:16" ht="78">
      <c r="A229" s="18">
        <v>3</v>
      </c>
      <c r="B229" s="18" t="s">
        <v>300</v>
      </c>
      <c r="C229" s="18" t="s">
        <v>330</v>
      </c>
      <c r="D229" s="19">
        <v>480</v>
      </c>
      <c r="E229" s="19"/>
      <c r="F229" s="19"/>
      <c r="G229" s="15">
        <f t="shared" si="39"/>
        <v>480</v>
      </c>
      <c r="H229" s="20">
        <v>180</v>
      </c>
      <c r="I229" s="20">
        <f t="shared" si="40"/>
        <v>86400</v>
      </c>
      <c r="J229" s="20">
        <f t="shared" si="41"/>
        <v>95040.00000000001</v>
      </c>
      <c r="K229" s="46"/>
      <c r="L229" s="46"/>
      <c r="M229" s="46"/>
      <c r="N229" s="46">
        <f t="shared" si="30"/>
        <v>0</v>
      </c>
      <c r="O229" s="46">
        <f t="shared" si="31"/>
        <v>0</v>
      </c>
      <c r="P229" s="46">
        <f t="shared" si="32"/>
        <v>0</v>
      </c>
    </row>
    <row r="230" spans="1:16" ht="78">
      <c r="A230" s="18">
        <v>4</v>
      </c>
      <c r="B230" s="18" t="s">
        <v>301</v>
      </c>
      <c r="C230" s="18" t="s">
        <v>330</v>
      </c>
      <c r="D230" s="19">
        <v>480</v>
      </c>
      <c r="E230" s="19"/>
      <c r="F230" s="19"/>
      <c r="G230" s="15">
        <f t="shared" si="39"/>
        <v>480</v>
      </c>
      <c r="H230" s="20" t="s">
        <v>298</v>
      </c>
      <c r="I230" s="20">
        <v>86400</v>
      </c>
      <c r="J230" s="20">
        <f t="shared" si="41"/>
        <v>95040.00000000001</v>
      </c>
      <c r="K230" s="46"/>
      <c r="L230" s="46"/>
      <c r="M230" s="46"/>
      <c r="N230" s="46">
        <f t="shared" si="30"/>
        <v>0</v>
      </c>
      <c r="O230" s="46">
        <f t="shared" si="31"/>
        <v>0</v>
      </c>
      <c r="P230" s="46">
        <f t="shared" si="32"/>
        <v>0</v>
      </c>
    </row>
    <row r="231" spans="1:16" ht="78">
      <c r="A231" s="18">
        <v>5</v>
      </c>
      <c r="B231" s="18" t="s">
        <v>302</v>
      </c>
      <c r="C231" s="18" t="s">
        <v>330</v>
      </c>
      <c r="D231" s="19">
        <v>480</v>
      </c>
      <c r="E231" s="19"/>
      <c r="F231" s="19"/>
      <c r="G231" s="15">
        <f t="shared" si="39"/>
        <v>480</v>
      </c>
      <c r="H231" s="20">
        <v>180</v>
      </c>
      <c r="I231" s="20">
        <f t="shared" si="40"/>
        <v>86400</v>
      </c>
      <c r="J231" s="20">
        <f t="shared" si="41"/>
        <v>95040.00000000001</v>
      </c>
      <c r="K231" s="46"/>
      <c r="L231" s="46"/>
      <c r="M231" s="46"/>
      <c r="N231" s="46">
        <f t="shared" si="30"/>
        <v>0</v>
      </c>
      <c r="O231" s="46">
        <f t="shared" si="31"/>
        <v>0</v>
      </c>
      <c r="P231" s="46">
        <f t="shared" si="32"/>
        <v>0</v>
      </c>
    </row>
    <row r="232" spans="1:16" ht="78">
      <c r="A232" s="18">
        <v>6</v>
      </c>
      <c r="B232" s="18" t="s">
        <v>303</v>
      </c>
      <c r="C232" s="18" t="s">
        <v>330</v>
      </c>
      <c r="D232" s="19">
        <v>480</v>
      </c>
      <c r="E232" s="19"/>
      <c r="F232" s="19"/>
      <c r="G232" s="15">
        <f t="shared" si="39"/>
        <v>480</v>
      </c>
      <c r="H232" s="20">
        <v>180</v>
      </c>
      <c r="I232" s="20">
        <f t="shared" si="40"/>
        <v>86400</v>
      </c>
      <c r="J232" s="20">
        <f t="shared" si="41"/>
        <v>95040.00000000001</v>
      </c>
      <c r="K232" s="46"/>
      <c r="L232" s="46"/>
      <c r="M232" s="46"/>
      <c r="N232" s="46">
        <f t="shared" si="30"/>
        <v>0</v>
      </c>
      <c r="O232" s="46">
        <f t="shared" si="31"/>
        <v>0</v>
      </c>
      <c r="P232" s="46">
        <f t="shared" si="32"/>
        <v>0</v>
      </c>
    </row>
    <row r="233" spans="1:16" ht="78">
      <c r="A233" s="18">
        <v>7</v>
      </c>
      <c r="B233" s="18" t="s">
        <v>304</v>
      </c>
      <c r="C233" s="18" t="s">
        <v>330</v>
      </c>
      <c r="D233" s="19">
        <v>480</v>
      </c>
      <c r="E233" s="19"/>
      <c r="F233" s="19"/>
      <c r="G233" s="15">
        <f t="shared" si="39"/>
        <v>480</v>
      </c>
      <c r="H233" s="20">
        <v>180</v>
      </c>
      <c r="I233" s="20">
        <f t="shared" si="40"/>
        <v>86400</v>
      </c>
      <c r="J233" s="20">
        <f t="shared" si="41"/>
        <v>95040.00000000001</v>
      </c>
      <c r="K233" s="46"/>
      <c r="L233" s="46"/>
      <c r="M233" s="46"/>
      <c r="N233" s="46">
        <f t="shared" si="30"/>
        <v>0</v>
      </c>
      <c r="O233" s="46">
        <f t="shared" si="31"/>
        <v>0</v>
      </c>
      <c r="P233" s="46">
        <f t="shared" si="32"/>
        <v>0</v>
      </c>
    </row>
    <row r="234" spans="1:16" ht="62.25">
      <c r="A234" s="18">
        <v>8</v>
      </c>
      <c r="B234" s="18" t="s">
        <v>305</v>
      </c>
      <c r="C234" s="18" t="s">
        <v>330</v>
      </c>
      <c r="D234" s="19">
        <v>360</v>
      </c>
      <c r="E234" s="19"/>
      <c r="F234" s="19"/>
      <c r="G234" s="15">
        <f t="shared" si="39"/>
        <v>360</v>
      </c>
      <c r="H234" s="20">
        <v>180</v>
      </c>
      <c r="I234" s="20">
        <f t="shared" si="40"/>
        <v>64800</v>
      </c>
      <c r="J234" s="20">
        <f t="shared" si="41"/>
        <v>71280</v>
      </c>
      <c r="K234" s="46"/>
      <c r="L234" s="46"/>
      <c r="M234" s="46"/>
      <c r="N234" s="46">
        <f t="shared" si="30"/>
        <v>0</v>
      </c>
      <c r="O234" s="46">
        <f t="shared" si="31"/>
        <v>0</v>
      </c>
      <c r="P234" s="46">
        <f t="shared" si="32"/>
        <v>0</v>
      </c>
    </row>
    <row r="235" spans="1:16" ht="78">
      <c r="A235" s="18">
        <v>9</v>
      </c>
      <c r="B235" s="18" t="s">
        <v>306</v>
      </c>
      <c r="C235" s="18" t="s">
        <v>330</v>
      </c>
      <c r="D235" s="19">
        <v>360</v>
      </c>
      <c r="E235" s="19"/>
      <c r="F235" s="19"/>
      <c r="G235" s="15">
        <f t="shared" si="39"/>
        <v>360</v>
      </c>
      <c r="H235" s="20">
        <v>180</v>
      </c>
      <c r="I235" s="20">
        <f t="shared" si="40"/>
        <v>64800</v>
      </c>
      <c r="J235" s="20">
        <f t="shared" si="41"/>
        <v>71280</v>
      </c>
      <c r="K235" s="46"/>
      <c r="L235" s="46"/>
      <c r="M235" s="46"/>
      <c r="N235" s="46">
        <f t="shared" si="30"/>
        <v>0</v>
      </c>
      <c r="O235" s="46">
        <f t="shared" si="31"/>
        <v>0</v>
      </c>
      <c r="P235" s="46">
        <f t="shared" si="32"/>
        <v>0</v>
      </c>
    </row>
    <row r="236" spans="1:16" ht="78">
      <c r="A236" s="18">
        <v>10</v>
      </c>
      <c r="B236" s="18" t="s">
        <v>307</v>
      </c>
      <c r="C236" s="18" t="s">
        <v>330</v>
      </c>
      <c r="D236" s="19">
        <v>240</v>
      </c>
      <c r="E236" s="19"/>
      <c r="F236" s="19"/>
      <c r="G236" s="15">
        <f t="shared" si="39"/>
        <v>240</v>
      </c>
      <c r="H236" s="20">
        <v>180</v>
      </c>
      <c r="I236" s="20">
        <f t="shared" si="40"/>
        <v>43200</v>
      </c>
      <c r="J236" s="20">
        <f t="shared" si="41"/>
        <v>47520.00000000001</v>
      </c>
      <c r="K236" s="46"/>
      <c r="L236" s="46"/>
      <c r="M236" s="46"/>
      <c r="N236" s="46">
        <f t="shared" si="30"/>
        <v>0</v>
      </c>
      <c r="O236" s="46">
        <f t="shared" si="31"/>
        <v>0</v>
      </c>
      <c r="P236" s="46">
        <f t="shared" si="32"/>
        <v>0</v>
      </c>
    </row>
    <row r="237" spans="1:16" ht="78">
      <c r="A237" s="18">
        <v>11</v>
      </c>
      <c r="B237" s="18" t="s">
        <v>308</v>
      </c>
      <c r="C237" s="18" t="s">
        <v>330</v>
      </c>
      <c r="D237" s="19">
        <v>240</v>
      </c>
      <c r="E237" s="19"/>
      <c r="F237" s="19"/>
      <c r="G237" s="15">
        <f t="shared" si="39"/>
        <v>240</v>
      </c>
      <c r="H237" s="20">
        <v>180</v>
      </c>
      <c r="I237" s="20">
        <f t="shared" si="40"/>
        <v>43200</v>
      </c>
      <c r="J237" s="20">
        <f t="shared" si="41"/>
        <v>47520.00000000001</v>
      </c>
      <c r="K237" s="46"/>
      <c r="L237" s="46"/>
      <c r="M237" s="46"/>
      <c r="N237" s="46">
        <f t="shared" si="30"/>
        <v>0</v>
      </c>
      <c r="O237" s="46">
        <f t="shared" si="31"/>
        <v>0</v>
      </c>
      <c r="P237" s="46">
        <f t="shared" si="32"/>
        <v>0</v>
      </c>
    </row>
    <row r="238" spans="1:16" ht="78">
      <c r="A238" s="18">
        <v>12</v>
      </c>
      <c r="B238" s="18" t="s">
        <v>309</v>
      </c>
      <c r="C238" s="18" t="s">
        <v>330</v>
      </c>
      <c r="D238" s="19">
        <v>240</v>
      </c>
      <c r="E238" s="19"/>
      <c r="F238" s="19"/>
      <c r="G238" s="15">
        <f t="shared" si="39"/>
        <v>240</v>
      </c>
      <c r="H238" s="20">
        <v>180</v>
      </c>
      <c r="I238" s="20">
        <f t="shared" si="40"/>
        <v>43200</v>
      </c>
      <c r="J238" s="20">
        <f t="shared" si="41"/>
        <v>47520.00000000001</v>
      </c>
      <c r="K238" s="46"/>
      <c r="L238" s="46"/>
      <c r="M238" s="46"/>
      <c r="N238" s="46">
        <f t="shared" si="30"/>
        <v>0</v>
      </c>
      <c r="O238" s="46">
        <f t="shared" si="31"/>
        <v>0</v>
      </c>
      <c r="P238" s="46">
        <f t="shared" si="32"/>
        <v>0</v>
      </c>
    </row>
    <row r="239" spans="1:16" ht="78">
      <c r="A239" s="18">
        <v>13</v>
      </c>
      <c r="B239" s="18" t="s">
        <v>310</v>
      </c>
      <c r="C239" s="18" t="s">
        <v>330</v>
      </c>
      <c r="D239" s="19">
        <v>240</v>
      </c>
      <c r="E239" s="19"/>
      <c r="F239" s="19"/>
      <c r="G239" s="15">
        <f t="shared" si="39"/>
        <v>240</v>
      </c>
      <c r="H239" s="20">
        <v>180</v>
      </c>
      <c r="I239" s="20">
        <f t="shared" si="40"/>
        <v>43200</v>
      </c>
      <c r="J239" s="20">
        <f t="shared" si="41"/>
        <v>47520.00000000001</v>
      </c>
      <c r="K239" s="46"/>
      <c r="L239" s="46"/>
      <c r="M239" s="46"/>
      <c r="N239" s="46">
        <f t="shared" si="30"/>
        <v>0</v>
      </c>
      <c r="O239" s="46">
        <f t="shared" si="31"/>
        <v>0</v>
      </c>
      <c r="P239" s="46">
        <f t="shared" si="32"/>
        <v>0</v>
      </c>
    </row>
    <row r="240" spans="1:16" ht="78">
      <c r="A240" s="18">
        <v>14</v>
      </c>
      <c r="B240" s="18" t="s">
        <v>311</v>
      </c>
      <c r="C240" s="18" t="s">
        <v>330</v>
      </c>
      <c r="D240" s="19">
        <v>240</v>
      </c>
      <c r="E240" s="19"/>
      <c r="F240" s="19"/>
      <c r="G240" s="15">
        <f t="shared" si="39"/>
        <v>240</v>
      </c>
      <c r="H240" s="20">
        <v>180</v>
      </c>
      <c r="I240" s="20">
        <f t="shared" si="40"/>
        <v>43200</v>
      </c>
      <c r="J240" s="20">
        <f t="shared" si="41"/>
        <v>47520.00000000001</v>
      </c>
      <c r="K240" s="46"/>
      <c r="L240" s="46"/>
      <c r="M240" s="46"/>
      <c r="N240" s="46">
        <f t="shared" si="30"/>
        <v>0</v>
      </c>
      <c r="O240" s="46">
        <f t="shared" si="31"/>
        <v>0</v>
      </c>
      <c r="P240" s="46">
        <f t="shared" si="32"/>
        <v>0</v>
      </c>
    </row>
    <row r="241" spans="1:16" ht="78">
      <c r="A241" s="18">
        <v>15</v>
      </c>
      <c r="B241" s="18" t="s">
        <v>312</v>
      </c>
      <c r="C241" s="18" t="s">
        <v>330</v>
      </c>
      <c r="D241" s="19">
        <v>360</v>
      </c>
      <c r="E241" s="19"/>
      <c r="F241" s="19"/>
      <c r="G241" s="15">
        <f t="shared" si="39"/>
        <v>360</v>
      </c>
      <c r="H241" s="20">
        <v>180</v>
      </c>
      <c r="I241" s="20">
        <f t="shared" si="40"/>
        <v>64800</v>
      </c>
      <c r="J241" s="20">
        <f t="shared" si="41"/>
        <v>71280</v>
      </c>
      <c r="K241" s="46"/>
      <c r="L241" s="46"/>
      <c r="M241" s="46"/>
      <c r="N241" s="46">
        <f t="shared" si="30"/>
        <v>0</v>
      </c>
      <c r="O241" s="46">
        <f t="shared" si="31"/>
        <v>0</v>
      </c>
      <c r="P241" s="46">
        <f t="shared" si="32"/>
        <v>0</v>
      </c>
    </row>
    <row r="242" spans="1:16" ht="78">
      <c r="A242" s="18">
        <v>16</v>
      </c>
      <c r="B242" s="18" t="s">
        <v>313</v>
      </c>
      <c r="C242" s="18" t="s">
        <v>330</v>
      </c>
      <c r="D242" s="19">
        <v>480</v>
      </c>
      <c r="E242" s="19"/>
      <c r="F242" s="19"/>
      <c r="G242" s="15">
        <f t="shared" si="39"/>
        <v>480</v>
      </c>
      <c r="H242" s="20">
        <v>180</v>
      </c>
      <c r="I242" s="20">
        <f t="shared" si="40"/>
        <v>86400</v>
      </c>
      <c r="J242" s="20">
        <f t="shared" si="41"/>
        <v>95040.00000000001</v>
      </c>
      <c r="K242" s="46"/>
      <c r="L242" s="46"/>
      <c r="M242" s="46"/>
      <c r="N242" s="46">
        <f t="shared" si="30"/>
        <v>0</v>
      </c>
      <c r="O242" s="46">
        <f t="shared" si="31"/>
        <v>0</v>
      </c>
      <c r="P242" s="46">
        <f t="shared" si="32"/>
        <v>0</v>
      </c>
    </row>
    <row r="243" spans="1:16" ht="78">
      <c r="A243" s="18">
        <v>17</v>
      </c>
      <c r="B243" s="18" t="s">
        <v>314</v>
      </c>
      <c r="C243" s="18" t="s">
        <v>330</v>
      </c>
      <c r="D243" s="19">
        <v>480</v>
      </c>
      <c r="E243" s="19"/>
      <c r="F243" s="19"/>
      <c r="G243" s="15">
        <f t="shared" si="39"/>
        <v>480</v>
      </c>
      <c r="H243" s="20">
        <v>180</v>
      </c>
      <c r="I243" s="20">
        <f t="shared" si="40"/>
        <v>86400</v>
      </c>
      <c r="J243" s="20">
        <f t="shared" si="41"/>
        <v>95040.00000000001</v>
      </c>
      <c r="K243" s="46"/>
      <c r="L243" s="46"/>
      <c r="M243" s="46"/>
      <c r="N243" s="46">
        <f t="shared" si="30"/>
        <v>0</v>
      </c>
      <c r="O243" s="46">
        <f t="shared" si="31"/>
        <v>0</v>
      </c>
      <c r="P243" s="46">
        <f t="shared" si="32"/>
        <v>0</v>
      </c>
    </row>
    <row r="244" spans="1:16" ht="78">
      <c r="A244" s="18">
        <v>18</v>
      </c>
      <c r="B244" s="18" t="s">
        <v>315</v>
      </c>
      <c r="C244" s="18" t="s">
        <v>330</v>
      </c>
      <c r="D244" s="19">
        <v>480</v>
      </c>
      <c r="E244" s="19"/>
      <c r="F244" s="19"/>
      <c r="G244" s="15">
        <f t="shared" si="39"/>
        <v>480</v>
      </c>
      <c r="H244" s="20">
        <v>180</v>
      </c>
      <c r="I244" s="20">
        <f t="shared" si="40"/>
        <v>86400</v>
      </c>
      <c r="J244" s="20">
        <f t="shared" si="41"/>
        <v>95040.00000000001</v>
      </c>
      <c r="K244" s="46"/>
      <c r="L244" s="46"/>
      <c r="M244" s="46"/>
      <c r="N244" s="46">
        <f t="shared" si="30"/>
        <v>0</v>
      </c>
      <c r="O244" s="46">
        <f t="shared" si="31"/>
        <v>0</v>
      </c>
      <c r="P244" s="46">
        <f t="shared" si="32"/>
        <v>0</v>
      </c>
    </row>
    <row r="245" spans="1:16" ht="78">
      <c r="A245" s="18">
        <v>19</v>
      </c>
      <c r="B245" s="18" t="s">
        <v>316</v>
      </c>
      <c r="C245" s="18" t="s">
        <v>330</v>
      </c>
      <c r="D245" s="19">
        <v>480</v>
      </c>
      <c r="E245" s="19"/>
      <c r="F245" s="19"/>
      <c r="G245" s="15">
        <f t="shared" si="39"/>
        <v>480</v>
      </c>
      <c r="H245" s="20">
        <v>180</v>
      </c>
      <c r="I245" s="20">
        <f t="shared" si="40"/>
        <v>86400</v>
      </c>
      <c r="J245" s="20">
        <f t="shared" si="41"/>
        <v>95040.00000000001</v>
      </c>
      <c r="K245" s="46"/>
      <c r="L245" s="46"/>
      <c r="M245" s="46"/>
      <c r="N245" s="46">
        <f t="shared" si="30"/>
        <v>0</v>
      </c>
      <c r="O245" s="46">
        <f t="shared" si="31"/>
        <v>0</v>
      </c>
      <c r="P245" s="46">
        <f t="shared" si="32"/>
        <v>0</v>
      </c>
    </row>
    <row r="246" spans="1:16" ht="78">
      <c r="A246" s="18">
        <v>20</v>
      </c>
      <c r="B246" s="18" t="s">
        <v>317</v>
      </c>
      <c r="C246" s="18" t="s">
        <v>330</v>
      </c>
      <c r="D246" s="19">
        <v>240</v>
      </c>
      <c r="E246" s="19"/>
      <c r="F246" s="19"/>
      <c r="G246" s="15">
        <f t="shared" si="39"/>
        <v>240</v>
      </c>
      <c r="H246" s="20">
        <v>180</v>
      </c>
      <c r="I246" s="20">
        <f t="shared" si="40"/>
        <v>43200</v>
      </c>
      <c r="J246" s="20">
        <f t="shared" si="41"/>
        <v>47520.00000000001</v>
      </c>
      <c r="K246" s="46"/>
      <c r="L246" s="46"/>
      <c r="M246" s="46"/>
      <c r="N246" s="46">
        <f t="shared" si="30"/>
        <v>0</v>
      </c>
      <c r="O246" s="46">
        <f t="shared" si="31"/>
        <v>0</v>
      </c>
      <c r="P246" s="46">
        <f t="shared" si="32"/>
        <v>0</v>
      </c>
    </row>
    <row r="247" spans="1:16" ht="78">
      <c r="A247" s="18">
        <v>21</v>
      </c>
      <c r="B247" s="33" t="s">
        <v>79</v>
      </c>
      <c r="C247" s="18" t="s">
        <v>330</v>
      </c>
      <c r="D247" s="19">
        <v>240</v>
      </c>
      <c r="E247" s="19"/>
      <c r="F247" s="19"/>
      <c r="G247" s="15">
        <f t="shared" si="39"/>
        <v>240</v>
      </c>
      <c r="H247" s="20">
        <v>180</v>
      </c>
      <c r="I247" s="20">
        <f t="shared" si="40"/>
        <v>43200</v>
      </c>
      <c r="J247" s="20">
        <f t="shared" si="41"/>
        <v>47520.00000000001</v>
      </c>
      <c r="K247" s="46"/>
      <c r="L247" s="46"/>
      <c r="M247" s="46"/>
      <c r="N247" s="46">
        <f t="shared" si="30"/>
        <v>0</v>
      </c>
      <c r="O247" s="46">
        <f t="shared" si="31"/>
        <v>0</v>
      </c>
      <c r="P247" s="46">
        <f t="shared" si="32"/>
        <v>0</v>
      </c>
    </row>
    <row r="248" spans="1:16" ht="78">
      <c r="A248" s="18">
        <v>22</v>
      </c>
      <c r="B248" s="18" t="s">
        <v>137</v>
      </c>
      <c r="C248" s="18" t="s">
        <v>330</v>
      </c>
      <c r="D248" s="19">
        <v>240</v>
      </c>
      <c r="E248" s="19"/>
      <c r="F248" s="19"/>
      <c r="G248" s="15">
        <f t="shared" si="39"/>
        <v>240</v>
      </c>
      <c r="H248" s="20">
        <v>180</v>
      </c>
      <c r="I248" s="20">
        <f t="shared" si="40"/>
        <v>43200</v>
      </c>
      <c r="J248" s="20">
        <f t="shared" si="41"/>
        <v>47520.00000000001</v>
      </c>
      <c r="K248" s="46"/>
      <c r="L248" s="46"/>
      <c r="M248" s="46"/>
      <c r="N248" s="46">
        <f t="shared" si="30"/>
        <v>0</v>
      </c>
      <c r="O248" s="46">
        <f t="shared" si="31"/>
        <v>0</v>
      </c>
      <c r="P248" s="46">
        <f t="shared" si="32"/>
        <v>0</v>
      </c>
    </row>
    <row r="249" spans="1:16" ht="78">
      <c r="A249" s="18">
        <v>23</v>
      </c>
      <c r="B249" s="18" t="s">
        <v>138</v>
      </c>
      <c r="C249" s="18" t="s">
        <v>330</v>
      </c>
      <c r="D249" s="19">
        <v>600</v>
      </c>
      <c r="E249" s="19"/>
      <c r="F249" s="19"/>
      <c r="G249" s="15">
        <f t="shared" si="39"/>
        <v>600</v>
      </c>
      <c r="H249" s="20">
        <v>180</v>
      </c>
      <c r="I249" s="20">
        <f t="shared" si="40"/>
        <v>108000</v>
      </c>
      <c r="J249" s="20">
        <f t="shared" si="41"/>
        <v>118800.00000000001</v>
      </c>
      <c r="K249" s="46"/>
      <c r="L249" s="46"/>
      <c r="M249" s="46"/>
      <c r="N249" s="46">
        <f t="shared" si="30"/>
        <v>0</v>
      </c>
      <c r="O249" s="46">
        <f t="shared" si="31"/>
        <v>0</v>
      </c>
      <c r="P249" s="46">
        <f t="shared" si="32"/>
        <v>0</v>
      </c>
    </row>
    <row r="250" spans="1:16" ht="78">
      <c r="A250" s="18">
        <v>24</v>
      </c>
      <c r="B250" s="18" t="s">
        <v>139</v>
      </c>
      <c r="C250" s="18" t="s">
        <v>330</v>
      </c>
      <c r="D250" s="19">
        <v>600</v>
      </c>
      <c r="E250" s="19"/>
      <c r="F250" s="19"/>
      <c r="G250" s="15">
        <f t="shared" si="39"/>
        <v>600</v>
      </c>
      <c r="H250" s="20">
        <v>180</v>
      </c>
      <c r="I250" s="20">
        <f t="shared" si="40"/>
        <v>108000</v>
      </c>
      <c r="J250" s="20">
        <f t="shared" si="41"/>
        <v>118800.00000000001</v>
      </c>
      <c r="K250" s="46"/>
      <c r="L250" s="46"/>
      <c r="M250" s="46"/>
      <c r="N250" s="46">
        <f t="shared" si="30"/>
        <v>0</v>
      </c>
      <c r="O250" s="46">
        <f t="shared" si="31"/>
        <v>0</v>
      </c>
      <c r="P250" s="46">
        <f t="shared" si="32"/>
        <v>0</v>
      </c>
    </row>
    <row r="251" spans="1:16" ht="78">
      <c r="A251" s="18">
        <v>25</v>
      </c>
      <c r="B251" s="33" t="s">
        <v>80</v>
      </c>
      <c r="C251" s="18" t="s">
        <v>330</v>
      </c>
      <c r="D251" s="19">
        <v>240</v>
      </c>
      <c r="E251" s="19"/>
      <c r="F251" s="19"/>
      <c r="G251" s="15">
        <f t="shared" si="39"/>
        <v>240</v>
      </c>
      <c r="H251" s="20">
        <v>180</v>
      </c>
      <c r="I251" s="20">
        <f t="shared" si="40"/>
        <v>43200</v>
      </c>
      <c r="J251" s="20">
        <f t="shared" si="41"/>
        <v>47520.00000000001</v>
      </c>
      <c r="K251" s="46"/>
      <c r="L251" s="46"/>
      <c r="M251" s="46"/>
      <c r="N251" s="46">
        <f t="shared" si="30"/>
        <v>0</v>
      </c>
      <c r="O251" s="46">
        <f t="shared" si="31"/>
        <v>0</v>
      </c>
      <c r="P251" s="46">
        <f t="shared" si="32"/>
        <v>0</v>
      </c>
    </row>
    <row r="252" spans="1:16" ht="78">
      <c r="A252" s="18">
        <v>26</v>
      </c>
      <c r="B252" s="18" t="s">
        <v>140</v>
      </c>
      <c r="C252" s="18" t="s">
        <v>330</v>
      </c>
      <c r="D252" s="19">
        <v>240</v>
      </c>
      <c r="E252" s="19"/>
      <c r="F252" s="19"/>
      <c r="G252" s="15">
        <f t="shared" si="39"/>
        <v>240</v>
      </c>
      <c r="H252" s="20">
        <v>180</v>
      </c>
      <c r="I252" s="20">
        <f t="shared" si="40"/>
        <v>43200</v>
      </c>
      <c r="J252" s="20">
        <f t="shared" si="41"/>
        <v>47520.00000000001</v>
      </c>
      <c r="K252" s="46"/>
      <c r="L252" s="46"/>
      <c r="M252" s="46"/>
      <c r="N252" s="46">
        <f t="shared" si="30"/>
        <v>0</v>
      </c>
      <c r="O252" s="46">
        <f t="shared" si="31"/>
        <v>0</v>
      </c>
      <c r="P252" s="46">
        <f t="shared" si="32"/>
        <v>0</v>
      </c>
    </row>
    <row r="253" spans="1:16" ht="78">
      <c r="A253" s="18">
        <v>27</v>
      </c>
      <c r="B253" s="18" t="s">
        <v>141</v>
      </c>
      <c r="C253" s="18" t="s">
        <v>330</v>
      </c>
      <c r="D253" s="19">
        <v>600</v>
      </c>
      <c r="E253" s="19"/>
      <c r="F253" s="19"/>
      <c r="G253" s="15">
        <f t="shared" si="39"/>
        <v>600</v>
      </c>
      <c r="H253" s="20">
        <v>180</v>
      </c>
      <c r="I253" s="20">
        <f t="shared" si="40"/>
        <v>108000</v>
      </c>
      <c r="J253" s="20">
        <f t="shared" si="41"/>
        <v>118800.00000000001</v>
      </c>
      <c r="K253" s="46"/>
      <c r="L253" s="46"/>
      <c r="M253" s="46"/>
      <c r="N253" s="46">
        <f t="shared" si="30"/>
        <v>0</v>
      </c>
      <c r="O253" s="46">
        <f t="shared" si="31"/>
        <v>0</v>
      </c>
      <c r="P253" s="46">
        <f t="shared" si="32"/>
        <v>0</v>
      </c>
    </row>
    <row r="254" spans="1:16" ht="46.5" customHeight="1">
      <c r="A254" s="18"/>
      <c r="B254" s="18"/>
      <c r="C254" s="18"/>
      <c r="D254" s="19"/>
      <c r="E254" s="19"/>
      <c r="F254" s="19"/>
      <c r="G254" s="15"/>
      <c r="H254" s="20"/>
      <c r="I254" s="16">
        <f>SUM(I227:I253)</f>
        <v>1944000</v>
      </c>
      <c r="J254" s="16">
        <f>SUM(J227:J253)</f>
        <v>2138400.0000000005</v>
      </c>
      <c r="K254" s="46"/>
      <c r="L254" s="46"/>
      <c r="M254" s="46"/>
      <c r="N254" s="66" t="s">
        <v>438</v>
      </c>
      <c r="O254" s="66">
        <f>SUM(O227:O253)</f>
        <v>0</v>
      </c>
      <c r="P254" s="66">
        <f>SUM(P227:P253)</f>
        <v>0</v>
      </c>
    </row>
    <row r="255" spans="1:16" ht="58.5" customHeight="1">
      <c r="A255" s="97" t="s">
        <v>217</v>
      </c>
      <c r="B255" s="90"/>
      <c r="C255" s="90"/>
      <c r="D255" s="90"/>
      <c r="E255" s="90"/>
      <c r="F255" s="90"/>
      <c r="G255" s="91"/>
      <c r="H255" s="65"/>
      <c r="I255" s="70"/>
      <c r="J255" s="70"/>
      <c r="K255" s="66"/>
      <c r="L255" s="66"/>
      <c r="M255" s="66"/>
      <c r="N255" s="66"/>
      <c r="O255" s="66"/>
      <c r="P255" s="66"/>
    </row>
    <row r="256" spans="1:16" ht="78">
      <c r="A256" s="18">
        <v>1</v>
      </c>
      <c r="B256" s="18" t="s">
        <v>142</v>
      </c>
      <c r="C256" s="18" t="s">
        <v>330</v>
      </c>
      <c r="D256" s="19">
        <v>60</v>
      </c>
      <c r="E256" s="19"/>
      <c r="F256" s="19"/>
      <c r="G256" s="15">
        <f>D256+E256+F256</f>
        <v>60</v>
      </c>
      <c r="H256" s="20">
        <v>428</v>
      </c>
      <c r="I256" s="20">
        <f>G256*H256</f>
        <v>25680</v>
      </c>
      <c r="J256" s="20">
        <f>I256*1.1</f>
        <v>28248.000000000004</v>
      </c>
      <c r="K256" s="46"/>
      <c r="L256" s="46"/>
      <c r="M256" s="46"/>
      <c r="N256" s="46">
        <f t="shared" si="30"/>
        <v>0</v>
      </c>
      <c r="O256" s="46">
        <f t="shared" si="31"/>
        <v>0</v>
      </c>
      <c r="P256" s="46">
        <f t="shared" si="32"/>
        <v>0</v>
      </c>
    </row>
    <row r="257" spans="1:16" ht="78">
      <c r="A257" s="18">
        <v>2</v>
      </c>
      <c r="B257" s="18" t="s">
        <v>143</v>
      </c>
      <c r="C257" s="18" t="s">
        <v>330</v>
      </c>
      <c r="D257" s="19">
        <v>60</v>
      </c>
      <c r="E257" s="19"/>
      <c r="F257" s="19"/>
      <c r="G257" s="15">
        <f aca="true" t="shared" si="42" ref="G257:G273">D257+E257+F257</f>
        <v>60</v>
      </c>
      <c r="H257" s="20">
        <v>476</v>
      </c>
      <c r="I257" s="20">
        <f aca="true" t="shared" si="43" ref="I257:I274">G257*H257</f>
        <v>28560</v>
      </c>
      <c r="J257" s="20">
        <f aca="true" t="shared" si="44" ref="J257:J274">I257*1.1</f>
        <v>31416.000000000004</v>
      </c>
      <c r="K257" s="46"/>
      <c r="L257" s="46"/>
      <c r="M257" s="46"/>
      <c r="N257" s="46">
        <f t="shared" si="30"/>
        <v>0</v>
      </c>
      <c r="O257" s="46">
        <f t="shared" si="31"/>
        <v>0</v>
      </c>
      <c r="P257" s="46">
        <f t="shared" si="32"/>
        <v>0</v>
      </c>
    </row>
    <row r="258" spans="1:16" ht="78">
      <c r="A258" s="18">
        <v>3</v>
      </c>
      <c r="B258" s="18" t="s">
        <v>90</v>
      </c>
      <c r="C258" s="18" t="s">
        <v>330</v>
      </c>
      <c r="D258" s="19">
        <v>60</v>
      </c>
      <c r="E258" s="19"/>
      <c r="F258" s="19"/>
      <c r="G258" s="15">
        <f t="shared" si="42"/>
        <v>60</v>
      </c>
      <c r="H258" s="20">
        <v>338</v>
      </c>
      <c r="I258" s="20">
        <f t="shared" si="43"/>
        <v>20280</v>
      </c>
      <c r="J258" s="20">
        <f t="shared" si="44"/>
        <v>22308</v>
      </c>
      <c r="K258" s="46"/>
      <c r="L258" s="46"/>
      <c r="M258" s="46"/>
      <c r="N258" s="46">
        <f t="shared" si="30"/>
        <v>0</v>
      </c>
      <c r="O258" s="46">
        <f t="shared" si="31"/>
        <v>0</v>
      </c>
      <c r="P258" s="46">
        <f t="shared" si="32"/>
        <v>0</v>
      </c>
    </row>
    <row r="259" spans="1:16" ht="78">
      <c r="A259" s="18">
        <v>4</v>
      </c>
      <c r="B259" s="18" t="s">
        <v>91</v>
      </c>
      <c r="C259" s="18" t="s">
        <v>330</v>
      </c>
      <c r="D259" s="19">
        <v>600</v>
      </c>
      <c r="E259" s="19"/>
      <c r="F259" s="19"/>
      <c r="G259" s="15">
        <f t="shared" si="42"/>
        <v>600</v>
      </c>
      <c r="H259" s="20">
        <v>356</v>
      </c>
      <c r="I259" s="20">
        <f t="shared" si="43"/>
        <v>213600</v>
      </c>
      <c r="J259" s="20">
        <f t="shared" si="44"/>
        <v>234960.00000000003</v>
      </c>
      <c r="K259" s="46"/>
      <c r="L259" s="46"/>
      <c r="M259" s="46"/>
      <c r="N259" s="46">
        <f t="shared" si="30"/>
        <v>0</v>
      </c>
      <c r="O259" s="46">
        <f t="shared" si="31"/>
        <v>0</v>
      </c>
      <c r="P259" s="46">
        <f t="shared" si="32"/>
        <v>0</v>
      </c>
    </row>
    <row r="260" spans="1:16" ht="78">
      <c r="A260" s="18">
        <v>5</v>
      </c>
      <c r="B260" s="18" t="s">
        <v>92</v>
      </c>
      <c r="C260" s="18" t="s">
        <v>330</v>
      </c>
      <c r="D260" s="19">
        <v>600</v>
      </c>
      <c r="E260" s="19"/>
      <c r="F260" s="19"/>
      <c r="G260" s="15">
        <f t="shared" si="42"/>
        <v>600</v>
      </c>
      <c r="H260" s="20">
        <v>896</v>
      </c>
      <c r="I260" s="20">
        <f t="shared" si="43"/>
        <v>537600</v>
      </c>
      <c r="J260" s="20">
        <f t="shared" si="44"/>
        <v>591360</v>
      </c>
      <c r="K260" s="46"/>
      <c r="L260" s="46"/>
      <c r="M260" s="46"/>
      <c r="N260" s="46">
        <f aca="true" t="shared" si="45" ref="N260:N321">L260/100*M260+L260</f>
        <v>0</v>
      </c>
      <c r="O260" s="46">
        <f aca="true" t="shared" si="46" ref="O260:O321">L260*G260</f>
        <v>0</v>
      </c>
      <c r="P260" s="46">
        <f aca="true" t="shared" si="47" ref="P260:P321">N260*G260</f>
        <v>0</v>
      </c>
    </row>
    <row r="261" spans="1:16" ht="78">
      <c r="A261" s="18">
        <v>6</v>
      </c>
      <c r="B261" s="18" t="s">
        <v>93</v>
      </c>
      <c r="C261" s="18" t="s">
        <v>330</v>
      </c>
      <c r="D261" s="19">
        <v>480</v>
      </c>
      <c r="E261" s="19"/>
      <c r="F261" s="19"/>
      <c r="G261" s="15">
        <f t="shared" si="42"/>
        <v>480</v>
      </c>
      <c r="H261" s="20">
        <v>578</v>
      </c>
      <c r="I261" s="20">
        <f t="shared" si="43"/>
        <v>277440</v>
      </c>
      <c r="J261" s="20">
        <f t="shared" si="44"/>
        <v>305184</v>
      </c>
      <c r="K261" s="46"/>
      <c r="L261" s="46"/>
      <c r="M261" s="46"/>
      <c r="N261" s="46">
        <f t="shared" si="45"/>
        <v>0</v>
      </c>
      <c r="O261" s="46">
        <f t="shared" si="46"/>
        <v>0</v>
      </c>
      <c r="P261" s="46">
        <f t="shared" si="47"/>
        <v>0</v>
      </c>
    </row>
    <row r="262" spans="1:16" ht="78">
      <c r="A262" s="18">
        <v>7</v>
      </c>
      <c r="B262" s="18" t="s">
        <v>325</v>
      </c>
      <c r="C262" s="18" t="s">
        <v>330</v>
      </c>
      <c r="D262" s="19">
        <v>240</v>
      </c>
      <c r="E262" s="19"/>
      <c r="F262" s="19"/>
      <c r="G262" s="15">
        <f t="shared" si="42"/>
        <v>240</v>
      </c>
      <c r="H262" s="20">
        <v>853</v>
      </c>
      <c r="I262" s="20">
        <f t="shared" si="43"/>
        <v>204720</v>
      </c>
      <c r="J262" s="20">
        <f t="shared" si="44"/>
        <v>225192.00000000003</v>
      </c>
      <c r="K262" s="46"/>
      <c r="L262" s="46"/>
      <c r="M262" s="46"/>
      <c r="N262" s="46">
        <f t="shared" si="45"/>
        <v>0</v>
      </c>
      <c r="O262" s="46">
        <f t="shared" si="46"/>
        <v>0</v>
      </c>
      <c r="P262" s="46">
        <f t="shared" si="47"/>
        <v>0</v>
      </c>
    </row>
    <row r="263" spans="1:16" ht="78">
      <c r="A263" s="18">
        <v>8</v>
      </c>
      <c r="B263" s="18" t="s">
        <v>326</v>
      </c>
      <c r="C263" s="18" t="s">
        <v>330</v>
      </c>
      <c r="D263" s="19">
        <v>360</v>
      </c>
      <c r="E263" s="19"/>
      <c r="F263" s="19"/>
      <c r="G263" s="15">
        <f t="shared" si="42"/>
        <v>360</v>
      </c>
      <c r="H263" s="20">
        <v>578</v>
      </c>
      <c r="I263" s="20">
        <f t="shared" si="43"/>
        <v>208080</v>
      </c>
      <c r="J263" s="20">
        <f t="shared" si="44"/>
        <v>228888.00000000003</v>
      </c>
      <c r="K263" s="46"/>
      <c r="L263" s="46"/>
      <c r="M263" s="46"/>
      <c r="N263" s="46">
        <f t="shared" si="45"/>
        <v>0</v>
      </c>
      <c r="O263" s="46">
        <f t="shared" si="46"/>
        <v>0</v>
      </c>
      <c r="P263" s="46">
        <f t="shared" si="47"/>
        <v>0</v>
      </c>
    </row>
    <row r="264" spans="1:16" ht="78">
      <c r="A264" s="18">
        <v>9</v>
      </c>
      <c r="B264" s="18" t="s">
        <v>320</v>
      </c>
      <c r="C264" s="18" t="s">
        <v>330</v>
      </c>
      <c r="D264" s="19">
        <v>120</v>
      </c>
      <c r="E264" s="19"/>
      <c r="F264" s="19"/>
      <c r="G264" s="15">
        <f t="shared" si="42"/>
        <v>120</v>
      </c>
      <c r="H264" s="20">
        <v>1650</v>
      </c>
      <c r="I264" s="20">
        <f t="shared" si="43"/>
        <v>198000</v>
      </c>
      <c r="J264" s="20">
        <f t="shared" si="44"/>
        <v>217800.00000000003</v>
      </c>
      <c r="K264" s="46"/>
      <c r="L264" s="46"/>
      <c r="M264" s="46"/>
      <c r="N264" s="46">
        <f t="shared" si="45"/>
        <v>0</v>
      </c>
      <c r="O264" s="46">
        <f t="shared" si="46"/>
        <v>0</v>
      </c>
      <c r="P264" s="46">
        <f t="shared" si="47"/>
        <v>0</v>
      </c>
    </row>
    <row r="265" spans="1:16" ht="78">
      <c r="A265" s="18">
        <v>10</v>
      </c>
      <c r="B265" s="18" t="s">
        <v>321</v>
      </c>
      <c r="C265" s="18" t="s">
        <v>330</v>
      </c>
      <c r="D265" s="19">
        <v>120</v>
      </c>
      <c r="E265" s="19"/>
      <c r="F265" s="19"/>
      <c r="G265" s="15">
        <f t="shared" si="42"/>
        <v>120</v>
      </c>
      <c r="H265" s="20">
        <v>1650</v>
      </c>
      <c r="I265" s="20">
        <f t="shared" si="43"/>
        <v>198000</v>
      </c>
      <c r="J265" s="20">
        <f t="shared" si="44"/>
        <v>217800.00000000003</v>
      </c>
      <c r="K265" s="46"/>
      <c r="L265" s="46"/>
      <c r="M265" s="46"/>
      <c r="N265" s="46">
        <f t="shared" si="45"/>
        <v>0</v>
      </c>
      <c r="O265" s="46">
        <f t="shared" si="46"/>
        <v>0</v>
      </c>
      <c r="P265" s="46">
        <f t="shared" si="47"/>
        <v>0</v>
      </c>
    </row>
    <row r="266" spans="1:16" ht="78">
      <c r="A266" s="18">
        <v>11</v>
      </c>
      <c r="B266" s="18" t="s">
        <v>322</v>
      </c>
      <c r="C266" s="18" t="s">
        <v>330</v>
      </c>
      <c r="D266" s="19">
        <v>120</v>
      </c>
      <c r="E266" s="19"/>
      <c r="F266" s="19"/>
      <c r="G266" s="15">
        <f t="shared" si="42"/>
        <v>120</v>
      </c>
      <c r="H266" s="20">
        <v>1600</v>
      </c>
      <c r="I266" s="20">
        <f t="shared" si="43"/>
        <v>192000</v>
      </c>
      <c r="J266" s="20">
        <f t="shared" si="44"/>
        <v>211200.00000000003</v>
      </c>
      <c r="K266" s="46"/>
      <c r="L266" s="46"/>
      <c r="M266" s="46"/>
      <c r="N266" s="46">
        <f t="shared" si="45"/>
        <v>0</v>
      </c>
      <c r="O266" s="46">
        <f t="shared" si="46"/>
        <v>0</v>
      </c>
      <c r="P266" s="46">
        <f t="shared" si="47"/>
        <v>0</v>
      </c>
    </row>
    <row r="267" spans="1:16" ht="78">
      <c r="A267" s="18">
        <v>12</v>
      </c>
      <c r="B267" s="18" t="s">
        <v>323</v>
      </c>
      <c r="C267" s="18" t="s">
        <v>330</v>
      </c>
      <c r="D267" s="19">
        <v>120</v>
      </c>
      <c r="E267" s="19"/>
      <c r="F267" s="19"/>
      <c r="G267" s="15">
        <f t="shared" si="42"/>
        <v>120</v>
      </c>
      <c r="H267" s="20">
        <v>650</v>
      </c>
      <c r="I267" s="20">
        <f t="shared" si="43"/>
        <v>78000</v>
      </c>
      <c r="J267" s="20">
        <f t="shared" si="44"/>
        <v>85800</v>
      </c>
      <c r="K267" s="46"/>
      <c r="L267" s="46"/>
      <c r="M267" s="46"/>
      <c r="N267" s="46">
        <f t="shared" si="45"/>
        <v>0</v>
      </c>
      <c r="O267" s="46">
        <f t="shared" si="46"/>
        <v>0</v>
      </c>
      <c r="P267" s="46">
        <f t="shared" si="47"/>
        <v>0</v>
      </c>
    </row>
    <row r="268" spans="1:16" ht="78">
      <c r="A268" s="18">
        <v>13</v>
      </c>
      <c r="B268" s="18" t="s">
        <v>267</v>
      </c>
      <c r="C268" s="18" t="s">
        <v>330</v>
      </c>
      <c r="D268" s="19">
        <v>360</v>
      </c>
      <c r="E268" s="19"/>
      <c r="F268" s="19"/>
      <c r="G268" s="15">
        <f t="shared" si="42"/>
        <v>360</v>
      </c>
      <c r="H268" s="20">
        <v>650</v>
      </c>
      <c r="I268" s="20">
        <f t="shared" si="43"/>
        <v>234000</v>
      </c>
      <c r="J268" s="20">
        <f t="shared" si="44"/>
        <v>257400.00000000003</v>
      </c>
      <c r="K268" s="46"/>
      <c r="L268" s="46"/>
      <c r="M268" s="46"/>
      <c r="N268" s="46">
        <f t="shared" si="45"/>
        <v>0</v>
      </c>
      <c r="O268" s="46">
        <f t="shared" si="46"/>
        <v>0</v>
      </c>
      <c r="P268" s="46">
        <f t="shared" si="47"/>
        <v>0</v>
      </c>
    </row>
    <row r="269" spans="1:16" ht="78">
      <c r="A269" s="18">
        <v>14</v>
      </c>
      <c r="B269" s="18" t="s">
        <v>268</v>
      </c>
      <c r="C269" s="18" t="s">
        <v>330</v>
      </c>
      <c r="D269" s="19">
        <v>120</v>
      </c>
      <c r="E269" s="19"/>
      <c r="F269" s="19"/>
      <c r="G269" s="15">
        <f t="shared" si="42"/>
        <v>120</v>
      </c>
      <c r="H269" s="20">
        <v>650</v>
      </c>
      <c r="I269" s="20">
        <f t="shared" si="43"/>
        <v>78000</v>
      </c>
      <c r="J269" s="20">
        <f t="shared" si="44"/>
        <v>85800</v>
      </c>
      <c r="K269" s="46"/>
      <c r="L269" s="46"/>
      <c r="M269" s="46"/>
      <c r="N269" s="46">
        <f t="shared" si="45"/>
        <v>0</v>
      </c>
      <c r="O269" s="46">
        <f t="shared" si="46"/>
        <v>0</v>
      </c>
      <c r="P269" s="46">
        <f t="shared" si="47"/>
        <v>0</v>
      </c>
    </row>
    <row r="270" spans="1:16" ht="78">
      <c r="A270" s="18">
        <v>15</v>
      </c>
      <c r="B270" s="18" t="s">
        <v>269</v>
      </c>
      <c r="C270" s="18" t="s">
        <v>330</v>
      </c>
      <c r="D270" s="19">
        <v>120</v>
      </c>
      <c r="E270" s="19"/>
      <c r="F270" s="19"/>
      <c r="G270" s="15">
        <f t="shared" si="42"/>
        <v>120</v>
      </c>
      <c r="H270" s="20">
        <v>650</v>
      </c>
      <c r="I270" s="20">
        <f t="shared" si="43"/>
        <v>78000</v>
      </c>
      <c r="J270" s="20">
        <f t="shared" si="44"/>
        <v>85800</v>
      </c>
      <c r="K270" s="46"/>
      <c r="L270" s="46"/>
      <c r="M270" s="46"/>
      <c r="N270" s="46">
        <f t="shared" si="45"/>
        <v>0</v>
      </c>
      <c r="O270" s="46">
        <f t="shared" si="46"/>
        <v>0</v>
      </c>
      <c r="P270" s="46">
        <f t="shared" si="47"/>
        <v>0</v>
      </c>
    </row>
    <row r="271" spans="1:16" ht="78">
      <c r="A271" s="18">
        <v>16</v>
      </c>
      <c r="B271" s="18" t="s">
        <v>270</v>
      </c>
      <c r="C271" s="18" t="s">
        <v>330</v>
      </c>
      <c r="D271" s="19">
        <v>60</v>
      </c>
      <c r="E271" s="19"/>
      <c r="F271" s="19"/>
      <c r="G271" s="15">
        <f t="shared" si="42"/>
        <v>60</v>
      </c>
      <c r="H271" s="20">
        <v>1380</v>
      </c>
      <c r="I271" s="20">
        <f t="shared" si="43"/>
        <v>82800</v>
      </c>
      <c r="J271" s="20">
        <f t="shared" si="44"/>
        <v>91080.00000000001</v>
      </c>
      <c r="K271" s="46"/>
      <c r="L271" s="46"/>
      <c r="M271" s="46"/>
      <c r="N271" s="46">
        <f t="shared" si="45"/>
        <v>0</v>
      </c>
      <c r="O271" s="46">
        <f t="shared" si="46"/>
        <v>0</v>
      </c>
      <c r="P271" s="46">
        <f t="shared" si="47"/>
        <v>0</v>
      </c>
    </row>
    <row r="272" spans="1:16" ht="78">
      <c r="A272" s="18">
        <v>17</v>
      </c>
      <c r="B272" s="18" t="s">
        <v>271</v>
      </c>
      <c r="C272" s="18" t="s">
        <v>330</v>
      </c>
      <c r="D272" s="19">
        <v>360</v>
      </c>
      <c r="E272" s="19"/>
      <c r="F272" s="19"/>
      <c r="G272" s="15">
        <f t="shared" si="42"/>
        <v>360</v>
      </c>
      <c r="H272" s="20">
        <v>1270</v>
      </c>
      <c r="I272" s="20">
        <f t="shared" si="43"/>
        <v>457200</v>
      </c>
      <c r="J272" s="20">
        <f t="shared" si="44"/>
        <v>502920.00000000006</v>
      </c>
      <c r="K272" s="46"/>
      <c r="L272" s="46"/>
      <c r="M272" s="46"/>
      <c r="N272" s="46">
        <f t="shared" si="45"/>
        <v>0</v>
      </c>
      <c r="O272" s="46">
        <f t="shared" si="46"/>
        <v>0</v>
      </c>
      <c r="P272" s="46">
        <f t="shared" si="47"/>
        <v>0</v>
      </c>
    </row>
    <row r="273" spans="1:16" ht="78">
      <c r="A273" s="18">
        <v>18</v>
      </c>
      <c r="B273" s="18" t="s">
        <v>94</v>
      </c>
      <c r="C273" s="18" t="s">
        <v>330</v>
      </c>
      <c r="D273" s="19">
        <v>120</v>
      </c>
      <c r="E273" s="19"/>
      <c r="F273" s="19"/>
      <c r="G273" s="15">
        <f t="shared" si="42"/>
        <v>120</v>
      </c>
      <c r="H273" s="20">
        <v>1720</v>
      </c>
      <c r="I273" s="20">
        <f>G273*H273</f>
        <v>206400</v>
      </c>
      <c r="J273" s="20">
        <f t="shared" si="44"/>
        <v>227040.00000000003</v>
      </c>
      <c r="K273" s="46"/>
      <c r="L273" s="46"/>
      <c r="M273" s="46"/>
      <c r="N273" s="46">
        <f t="shared" si="45"/>
        <v>0</v>
      </c>
      <c r="O273" s="46">
        <f t="shared" si="46"/>
        <v>0</v>
      </c>
      <c r="P273" s="46">
        <f t="shared" si="47"/>
        <v>0</v>
      </c>
    </row>
    <row r="274" spans="1:16" ht="78">
      <c r="A274" s="18">
        <v>19</v>
      </c>
      <c r="B274" s="18" t="s">
        <v>95</v>
      </c>
      <c r="C274" s="18" t="s">
        <v>330</v>
      </c>
      <c r="D274" s="19">
        <v>60</v>
      </c>
      <c r="E274" s="19"/>
      <c r="F274" s="19"/>
      <c r="G274" s="15">
        <f>D274+E274+F274</f>
        <v>60</v>
      </c>
      <c r="H274" s="20">
        <v>2560</v>
      </c>
      <c r="I274" s="20">
        <f t="shared" si="43"/>
        <v>153600</v>
      </c>
      <c r="J274" s="20">
        <f t="shared" si="44"/>
        <v>168960</v>
      </c>
      <c r="K274" s="46"/>
      <c r="L274" s="46"/>
      <c r="M274" s="46"/>
      <c r="N274" s="46">
        <f t="shared" si="45"/>
        <v>0</v>
      </c>
      <c r="O274" s="46">
        <f t="shared" si="46"/>
        <v>0</v>
      </c>
      <c r="P274" s="46">
        <f t="shared" si="47"/>
        <v>0</v>
      </c>
    </row>
    <row r="275" spans="1:16" ht="37.5" customHeight="1">
      <c r="A275" s="18" t="s">
        <v>96</v>
      </c>
      <c r="B275" s="18"/>
      <c r="C275" s="18"/>
      <c r="D275" s="19"/>
      <c r="E275" s="19"/>
      <c r="F275" s="19"/>
      <c r="G275" s="15"/>
      <c r="H275" s="20"/>
      <c r="I275" s="16">
        <f>SUM(I256:I274)</f>
        <v>3471960</v>
      </c>
      <c r="J275" s="16">
        <f>SUM(J256:J274)</f>
        <v>3819156</v>
      </c>
      <c r="K275" s="46"/>
      <c r="L275" s="46"/>
      <c r="M275" s="46"/>
      <c r="N275" s="66" t="s">
        <v>438</v>
      </c>
      <c r="O275" s="66">
        <f>SUM(O256:O274)</f>
        <v>0</v>
      </c>
      <c r="P275" s="66">
        <f>SUM(P256:P274)</f>
        <v>0</v>
      </c>
    </row>
    <row r="276" spans="1:16" ht="51" customHeight="1">
      <c r="A276" s="97" t="s">
        <v>97</v>
      </c>
      <c r="B276" s="90"/>
      <c r="C276" s="90"/>
      <c r="D276" s="90"/>
      <c r="E276" s="90"/>
      <c r="F276" s="90"/>
      <c r="G276" s="91"/>
      <c r="H276" s="67"/>
      <c r="I276" s="67"/>
      <c r="J276" s="67"/>
      <c r="K276" s="66"/>
      <c r="L276" s="66"/>
      <c r="M276" s="66"/>
      <c r="N276" s="66"/>
      <c r="O276" s="66"/>
      <c r="P276" s="66"/>
    </row>
    <row r="277" spans="1:16" ht="62.25">
      <c r="A277" s="18">
        <v>1</v>
      </c>
      <c r="B277" s="18" t="s">
        <v>98</v>
      </c>
      <c r="C277" s="18" t="s">
        <v>330</v>
      </c>
      <c r="D277" s="19">
        <v>600</v>
      </c>
      <c r="E277" s="19"/>
      <c r="F277" s="19"/>
      <c r="G277" s="15">
        <f>D277+E277+F277</f>
        <v>600</v>
      </c>
      <c r="H277" s="20">
        <v>445</v>
      </c>
      <c r="I277" s="20">
        <f>G277*H277</f>
        <v>267000</v>
      </c>
      <c r="J277" s="20">
        <f>I277*1.1</f>
        <v>293700</v>
      </c>
      <c r="K277" s="46"/>
      <c r="L277" s="46"/>
      <c r="M277" s="46"/>
      <c r="N277" s="46">
        <f t="shared" si="45"/>
        <v>0</v>
      </c>
      <c r="O277" s="46">
        <f t="shared" si="46"/>
        <v>0</v>
      </c>
      <c r="P277" s="46">
        <f t="shared" si="47"/>
        <v>0</v>
      </c>
    </row>
    <row r="278" spans="1:16" ht="62.25">
      <c r="A278" s="18">
        <v>2</v>
      </c>
      <c r="B278" s="18" t="s">
        <v>99</v>
      </c>
      <c r="C278" s="18" t="s">
        <v>330</v>
      </c>
      <c r="D278" s="19">
        <v>600</v>
      </c>
      <c r="E278" s="19"/>
      <c r="F278" s="19"/>
      <c r="G278" s="15">
        <f aca="true" t="shared" si="48" ref="G278:G283">D278+E278+F278</f>
        <v>600</v>
      </c>
      <c r="H278" s="20">
        <v>289</v>
      </c>
      <c r="I278" s="20">
        <f aca="true" t="shared" si="49" ref="I278:I283">G278*H278</f>
        <v>173400</v>
      </c>
      <c r="J278" s="20">
        <f aca="true" t="shared" si="50" ref="J278:J283">I278*1.1</f>
        <v>190740.00000000003</v>
      </c>
      <c r="K278" s="46"/>
      <c r="L278" s="46"/>
      <c r="M278" s="46"/>
      <c r="N278" s="46">
        <f t="shared" si="45"/>
        <v>0</v>
      </c>
      <c r="O278" s="46">
        <f t="shared" si="46"/>
        <v>0</v>
      </c>
      <c r="P278" s="46">
        <f t="shared" si="47"/>
        <v>0</v>
      </c>
    </row>
    <row r="279" spans="1:16" ht="46.5">
      <c r="A279" s="18">
        <v>3</v>
      </c>
      <c r="B279" s="18" t="s">
        <v>100</v>
      </c>
      <c r="C279" s="18" t="s">
        <v>330</v>
      </c>
      <c r="D279" s="19">
        <v>600</v>
      </c>
      <c r="E279" s="19"/>
      <c r="F279" s="19"/>
      <c r="G279" s="15">
        <f t="shared" si="48"/>
        <v>600</v>
      </c>
      <c r="H279" s="20">
        <v>326</v>
      </c>
      <c r="I279" s="20">
        <f t="shared" si="49"/>
        <v>195600</v>
      </c>
      <c r="J279" s="20">
        <f t="shared" si="50"/>
        <v>215160.00000000003</v>
      </c>
      <c r="K279" s="46"/>
      <c r="L279" s="46"/>
      <c r="M279" s="46"/>
      <c r="N279" s="46">
        <f t="shared" si="45"/>
        <v>0</v>
      </c>
      <c r="O279" s="46">
        <f t="shared" si="46"/>
        <v>0</v>
      </c>
      <c r="P279" s="46">
        <f t="shared" si="47"/>
        <v>0</v>
      </c>
    </row>
    <row r="280" spans="1:16" ht="46.5">
      <c r="A280" s="18">
        <v>4</v>
      </c>
      <c r="B280" s="18" t="s">
        <v>101</v>
      </c>
      <c r="C280" s="18" t="s">
        <v>330</v>
      </c>
      <c r="D280" s="19">
        <v>600</v>
      </c>
      <c r="E280" s="19"/>
      <c r="F280" s="19"/>
      <c r="G280" s="15">
        <f t="shared" si="48"/>
        <v>600</v>
      </c>
      <c r="H280" s="20">
        <v>350</v>
      </c>
      <c r="I280" s="20">
        <f t="shared" si="49"/>
        <v>210000</v>
      </c>
      <c r="J280" s="20">
        <f t="shared" si="50"/>
        <v>231000.00000000003</v>
      </c>
      <c r="K280" s="46"/>
      <c r="L280" s="46"/>
      <c r="M280" s="46"/>
      <c r="N280" s="46">
        <f t="shared" si="45"/>
        <v>0</v>
      </c>
      <c r="O280" s="46">
        <f t="shared" si="46"/>
        <v>0</v>
      </c>
      <c r="P280" s="46">
        <f t="shared" si="47"/>
        <v>0</v>
      </c>
    </row>
    <row r="281" spans="1:16" ht="62.25">
      <c r="A281" s="18">
        <v>5</v>
      </c>
      <c r="B281" s="18" t="s">
        <v>102</v>
      </c>
      <c r="C281" s="18" t="s">
        <v>330</v>
      </c>
      <c r="D281" s="19">
        <v>600</v>
      </c>
      <c r="E281" s="19"/>
      <c r="F281" s="19"/>
      <c r="G281" s="15">
        <f t="shared" si="48"/>
        <v>600</v>
      </c>
      <c r="H281" s="20">
        <v>262</v>
      </c>
      <c r="I281" s="20">
        <f t="shared" si="49"/>
        <v>157200</v>
      </c>
      <c r="J281" s="20">
        <f t="shared" si="50"/>
        <v>172920</v>
      </c>
      <c r="K281" s="46"/>
      <c r="L281" s="46"/>
      <c r="M281" s="46"/>
      <c r="N281" s="46">
        <f t="shared" si="45"/>
        <v>0</v>
      </c>
      <c r="O281" s="46">
        <f t="shared" si="46"/>
        <v>0</v>
      </c>
      <c r="P281" s="46">
        <f t="shared" si="47"/>
        <v>0</v>
      </c>
    </row>
    <row r="282" spans="1:16" ht="46.5">
      <c r="A282" s="18">
        <v>6</v>
      </c>
      <c r="B282" s="18" t="s">
        <v>103</v>
      </c>
      <c r="C282" s="18" t="s">
        <v>330</v>
      </c>
      <c r="D282" s="19">
        <v>600</v>
      </c>
      <c r="E282" s="19"/>
      <c r="F282" s="19"/>
      <c r="G282" s="15">
        <f t="shared" si="48"/>
        <v>600</v>
      </c>
      <c r="H282" s="20">
        <v>350</v>
      </c>
      <c r="I282" s="20">
        <f t="shared" si="49"/>
        <v>210000</v>
      </c>
      <c r="J282" s="20">
        <f t="shared" si="50"/>
        <v>231000.00000000003</v>
      </c>
      <c r="K282" s="46"/>
      <c r="L282" s="46"/>
      <c r="M282" s="46"/>
      <c r="N282" s="46">
        <f t="shared" si="45"/>
        <v>0</v>
      </c>
      <c r="O282" s="46">
        <f t="shared" si="46"/>
        <v>0</v>
      </c>
      <c r="P282" s="46">
        <f t="shared" si="47"/>
        <v>0</v>
      </c>
    </row>
    <row r="283" spans="1:16" ht="46.5">
      <c r="A283" s="18">
        <v>7</v>
      </c>
      <c r="B283" s="18" t="s">
        <v>104</v>
      </c>
      <c r="C283" s="18" t="s">
        <v>330</v>
      </c>
      <c r="D283" s="19">
        <v>600</v>
      </c>
      <c r="E283" s="19"/>
      <c r="F283" s="19"/>
      <c r="G283" s="15">
        <f t="shared" si="48"/>
        <v>600</v>
      </c>
      <c r="H283" s="20">
        <v>296</v>
      </c>
      <c r="I283" s="20">
        <f t="shared" si="49"/>
        <v>177600</v>
      </c>
      <c r="J283" s="20">
        <f t="shared" si="50"/>
        <v>195360.00000000003</v>
      </c>
      <c r="K283" s="46"/>
      <c r="L283" s="46"/>
      <c r="M283" s="46"/>
      <c r="N283" s="46">
        <f t="shared" si="45"/>
        <v>0</v>
      </c>
      <c r="O283" s="46">
        <f t="shared" si="46"/>
        <v>0</v>
      </c>
      <c r="P283" s="46">
        <f t="shared" si="47"/>
        <v>0</v>
      </c>
    </row>
    <row r="284" spans="1:16" ht="45" customHeight="1">
      <c r="A284" s="18"/>
      <c r="B284" s="18"/>
      <c r="C284" s="18"/>
      <c r="D284" s="19"/>
      <c r="E284" s="19"/>
      <c r="F284" s="19"/>
      <c r="G284" s="15"/>
      <c r="H284" s="20"/>
      <c r="I284" s="16">
        <f>SUM(I277:I283)</f>
        <v>1390800</v>
      </c>
      <c r="J284" s="16">
        <f>SUM(J277:J283)</f>
        <v>1529880</v>
      </c>
      <c r="K284" s="46"/>
      <c r="L284" s="46"/>
      <c r="M284" s="46"/>
      <c r="N284" s="66" t="s">
        <v>438</v>
      </c>
      <c r="O284" s="66">
        <f>SUM(O277:O283)</f>
        <v>0</v>
      </c>
      <c r="P284" s="66">
        <f>SUM(P277:P283)</f>
        <v>0</v>
      </c>
    </row>
    <row r="285" spans="1:16" ht="50.25" customHeight="1">
      <c r="A285" s="97" t="s">
        <v>218</v>
      </c>
      <c r="B285" s="90"/>
      <c r="C285" s="90"/>
      <c r="D285" s="90"/>
      <c r="E285" s="90"/>
      <c r="F285" s="90"/>
      <c r="G285" s="91"/>
      <c r="H285" s="65"/>
      <c r="I285" s="65"/>
      <c r="J285" s="65"/>
      <c r="K285" s="66"/>
      <c r="L285" s="66"/>
      <c r="M285" s="66"/>
      <c r="N285" s="66"/>
      <c r="O285" s="66"/>
      <c r="P285" s="66"/>
    </row>
    <row r="286" spans="1:16" ht="78">
      <c r="A286" s="18">
        <v>1</v>
      </c>
      <c r="B286" s="18" t="s">
        <v>105</v>
      </c>
      <c r="C286" s="18" t="s">
        <v>330</v>
      </c>
      <c r="D286" s="19">
        <v>240</v>
      </c>
      <c r="E286" s="19"/>
      <c r="F286" s="19"/>
      <c r="G286" s="15">
        <f>D286+E286+F286</f>
        <v>240</v>
      </c>
      <c r="H286" s="20">
        <v>323</v>
      </c>
      <c r="I286" s="20">
        <f>G286*H286</f>
        <v>77520</v>
      </c>
      <c r="J286" s="20">
        <f>I286*1.1</f>
        <v>85272</v>
      </c>
      <c r="K286" s="46"/>
      <c r="L286" s="46"/>
      <c r="M286" s="46"/>
      <c r="N286" s="46">
        <f t="shared" si="45"/>
        <v>0</v>
      </c>
      <c r="O286" s="46">
        <f t="shared" si="46"/>
        <v>0</v>
      </c>
      <c r="P286" s="46">
        <f t="shared" si="47"/>
        <v>0</v>
      </c>
    </row>
    <row r="287" spans="1:16" ht="78">
      <c r="A287" s="18">
        <v>2</v>
      </c>
      <c r="B287" s="18" t="s">
        <v>106</v>
      </c>
      <c r="C287" s="18" t="s">
        <v>330</v>
      </c>
      <c r="D287" s="19">
        <v>240</v>
      </c>
      <c r="E287" s="19"/>
      <c r="F287" s="19"/>
      <c r="G287" s="15">
        <f aca="true" t="shared" si="51" ref="G287:G308">D287+E287+F287</f>
        <v>240</v>
      </c>
      <c r="H287" s="20">
        <v>323</v>
      </c>
      <c r="I287" s="20">
        <f aca="true" t="shared" si="52" ref="I287:I308">G287*H287</f>
        <v>77520</v>
      </c>
      <c r="J287" s="20">
        <f aca="true" t="shared" si="53" ref="J287:J308">I287*1.1</f>
        <v>85272</v>
      </c>
      <c r="K287" s="46"/>
      <c r="L287" s="46"/>
      <c r="M287" s="46"/>
      <c r="N287" s="46">
        <f t="shared" si="45"/>
        <v>0</v>
      </c>
      <c r="O287" s="46">
        <f t="shared" si="46"/>
        <v>0</v>
      </c>
      <c r="P287" s="46">
        <f t="shared" si="47"/>
        <v>0</v>
      </c>
    </row>
    <row r="288" spans="1:16" ht="78">
      <c r="A288" s="18">
        <v>3</v>
      </c>
      <c r="B288" s="18" t="s">
        <v>107</v>
      </c>
      <c r="C288" s="18" t="s">
        <v>330</v>
      </c>
      <c r="D288" s="19">
        <v>120</v>
      </c>
      <c r="E288" s="19"/>
      <c r="F288" s="19"/>
      <c r="G288" s="15">
        <f t="shared" si="51"/>
        <v>120</v>
      </c>
      <c r="H288" s="20">
        <v>344</v>
      </c>
      <c r="I288" s="20">
        <f t="shared" si="52"/>
        <v>41280</v>
      </c>
      <c r="J288" s="20">
        <f t="shared" si="53"/>
        <v>45408.00000000001</v>
      </c>
      <c r="K288" s="46"/>
      <c r="L288" s="46"/>
      <c r="M288" s="46"/>
      <c r="N288" s="46">
        <f t="shared" si="45"/>
        <v>0</v>
      </c>
      <c r="O288" s="46">
        <f t="shared" si="46"/>
        <v>0</v>
      </c>
      <c r="P288" s="46">
        <f t="shared" si="47"/>
        <v>0</v>
      </c>
    </row>
    <row r="289" spans="1:16" ht="78">
      <c r="A289" s="18">
        <v>4</v>
      </c>
      <c r="B289" s="18" t="s">
        <v>108</v>
      </c>
      <c r="C289" s="18" t="s">
        <v>330</v>
      </c>
      <c r="D289" s="19">
        <v>120</v>
      </c>
      <c r="E289" s="19"/>
      <c r="F289" s="19"/>
      <c r="G289" s="15">
        <f t="shared" si="51"/>
        <v>120</v>
      </c>
      <c r="H289" s="20">
        <v>323</v>
      </c>
      <c r="I289" s="20">
        <f t="shared" si="52"/>
        <v>38760</v>
      </c>
      <c r="J289" s="20">
        <f t="shared" si="53"/>
        <v>42636</v>
      </c>
      <c r="K289" s="46"/>
      <c r="L289" s="46"/>
      <c r="M289" s="46"/>
      <c r="N289" s="46">
        <f t="shared" si="45"/>
        <v>0</v>
      </c>
      <c r="O289" s="46">
        <f t="shared" si="46"/>
        <v>0</v>
      </c>
      <c r="P289" s="46">
        <f t="shared" si="47"/>
        <v>0</v>
      </c>
    </row>
    <row r="290" spans="1:16" ht="78">
      <c r="A290" s="18">
        <v>5</v>
      </c>
      <c r="B290" s="18" t="s">
        <v>109</v>
      </c>
      <c r="C290" s="18" t="s">
        <v>330</v>
      </c>
      <c r="D290" s="19">
        <v>120</v>
      </c>
      <c r="E290" s="19"/>
      <c r="F290" s="19"/>
      <c r="G290" s="15">
        <f t="shared" si="51"/>
        <v>120</v>
      </c>
      <c r="H290" s="20">
        <v>267</v>
      </c>
      <c r="I290" s="20">
        <f t="shared" si="52"/>
        <v>32040</v>
      </c>
      <c r="J290" s="20">
        <f t="shared" si="53"/>
        <v>35244</v>
      </c>
      <c r="K290" s="46"/>
      <c r="L290" s="46"/>
      <c r="M290" s="46"/>
      <c r="N290" s="46">
        <f t="shared" si="45"/>
        <v>0</v>
      </c>
      <c r="O290" s="46">
        <f t="shared" si="46"/>
        <v>0</v>
      </c>
      <c r="P290" s="46">
        <f t="shared" si="47"/>
        <v>0</v>
      </c>
    </row>
    <row r="291" spans="1:16" ht="78">
      <c r="A291" s="18">
        <v>6</v>
      </c>
      <c r="B291" s="18" t="s">
        <v>110</v>
      </c>
      <c r="C291" s="18" t="s">
        <v>330</v>
      </c>
      <c r="D291" s="19">
        <v>240</v>
      </c>
      <c r="E291" s="19"/>
      <c r="F291" s="19"/>
      <c r="G291" s="15">
        <f t="shared" si="51"/>
        <v>240</v>
      </c>
      <c r="H291" s="20">
        <v>254</v>
      </c>
      <c r="I291" s="20">
        <f t="shared" si="52"/>
        <v>60960</v>
      </c>
      <c r="J291" s="20">
        <f t="shared" si="53"/>
        <v>67056</v>
      </c>
      <c r="K291" s="46"/>
      <c r="L291" s="46"/>
      <c r="M291" s="46"/>
      <c r="N291" s="46">
        <f t="shared" si="45"/>
        <v>0</v>
      </c>
      <c r="O291" s="46">
        <f t="shared" si="46"/>
        <v>0</v>
      </c>
      <c r="P291" s="46">
        <f t="shared" si="47"/>
        <v>0</v>
      </c>
    </row>
    <row r="292" spans="1:16" ht="78">
      <c r="A292" s="18">
        <v>7</v>
      </c>
      <c r="B292" s="18" t="s">
        <v>111</v>
      </c>
      <c r="C292" s="18" t="s">
        <v>330</v>
      </c>
      <c r="D292" s="19">
        <v>240</v>
      </c>
      <c r="E292" s="19"/>
      <c r="F292" s="19"/>
      <c r="G292" s="15">
        <f t="shared" si="51"/>
        <v>240</v>
      </c>
      <c r="H292" s="20">
        <v>344</v>
      </c>
      <c r="I292" s="20">
        <f t="shared" si="52"/>
        <v>82560</v>
      </c>
      <c r="J292" s="20">
        <f t="shared" si="53"/>
        <v>90816.00000000001</v>
      </c>
      <c r="K292" s="46"/>
      <c r="L292" s="46"/>
      <c r="M292" s="46"/>
      <c r="N292" s="46">
        <f t="shared" si="45"/>
        <v>0</v>
      </c>
      <c r="O292" s="46">
        <f t="shared" si="46"/>
        <v>0</v>
      </c>
      <c r="P292" s="46">
        <f t="shared" si="47"/>
        <v>0</v>
      </c>
    </row>
    <row r="293" spans="1:16" ht="78">
      <c r="A293" s="18">
        <v>8</v>
      </c>
      <c r="B293" s="18" t="s">
        <v>112</v>
      </c>
      <c r="C293" s="18" t="s">
        <v>330</v>
      </c>
      <c r="D293" s="19">
        <v>240</v>
      </c>
      <c r="E293" s="19"/>
      <c r="F293" s="19"/>
      <c r="G293" s="15">
        <f t="shared" si="51"/>
        <v>240</v>
      </c>
      <c r="H293" s="20">
        <v>262</v>
      </c>
      <c r="I293" s="20">
        <f t="shared" si="52"/>
        <v>62880</v>
      </c>
      <c r="J293" s="20">
        <f t="shared" si="53"/>
        <v>69168</v>
      </c>
      <c r="K293" s="46"/>
      <c r="L293" s="46"/>
      <c r="M293" s="46"/>
      <c r="N293" s="46">
        <f t="shared" si="45"/>
        <v>0</v>
      </c>
      <c r="O293" s="46">
        <f t="shared" si="46"/>
        <v>0</v>
      </c>
      <c r="P293" s="46">
        <f t="shared" si="47"/>
        <v>0</v>
      </c>
    </row>
    <row r="294" spans="1:16" ht="62.25">
      <c r="A294" s="18">
        <v>9</v>
      </c>
      <c r="B294" s="18" t="s">
        <v>113</v>
      </c>
      <c r="C294" s="18" t="s">
        <v>330</v>
      </c>
      <c r="D294" s="19">
        <v>240</v>
      </c>
      <c r="E294" s="19"/>
      <c r="F294" s="19"/>
      <c r="G294" s="15">
        <f t="shared" si="51"/>
        <v>240</v>
      </c>
      <c r="H294" s="20">
        <v>442</v>
      </c>
      <c r="I294" s="20">
        <f t="shared" si="52"/>
        <v>106080</v>
      </c>
      <c r="J294" s="20">
        <f t="shared" si="53"/>
        <v>116688.00000000001</v>
      </c>
      <c r="K294" s="46"/>
      <c r="L294" s="46"/>
      <c r="M294" s="46"/>
      <c r="N294" s="46">
        <f t="shared" si="45"/>
        <v>0</v>
      </c>
      <c r="O294" s="46">
        <f t="shared" si="46"/>
        <v>0</v>
      </c>
      <c r="P294" s="46">
        <f t="shared" si="47"/>
        <v>0</v>
      </c>
    </row>
    <row r="295" spans="1:16" ht="78">
      <c r="A295" s="18">
        <v>10</v>
      </c>
      <c r="B295" s="85" t="s">
        <v>447</v>
      </c>
      <c r="C295" s="18" t="s">
        <v>330</v>
      </c>
      <c r="D295" s="19">
        <v>240</v>
      </c>
      <c r="E295" s="19"/>
      <c r="F295" s="19"/>
      <c r="G295" s="15">
        <f t="shared" si="51"/>
        <v>240</v>
      </c>
      <c r="H295" s="20">
        <v>310</v>
      </c>
      <c r="I295" s="20">
        <f t="shared" si="52"/>
        <v>74400</v>
      </c>
      <c r="J295" s="20">
        <f t="shared" si="53"/>
        <v>81840</v>
      </c>
      <c r="K295" s="46"/>
      <c r="L295" s="46"/>
      <c r="M295" s="46"/>
      <c r="N295" s="46">
        <f t="shared" si="45"/>
        <v>0</v>
      </c>
      <c r="O295" s="46">
        <f t="shared" si="46"/>
        <v>0</v>
      </c>
      <c r="P295" s="46">
        <f t="shared" si="47"/>
        <v>0</v>
      </c>
    </row>
    <row r="296" spans="1:16" ht="78">
      <c r="A296" s="18">
        <v>11</v>
      </c>
      <c r="B296" s="18" t="s">
        <v>206</v>
      </c>
      <c r="C296" s="18" t="s">
        <v>330</v>
      </c>
      <c r="D296" s="19">
        <v>240</v>
      </c>
      <c r="E296" s="19"/>
      <c r="F296" s="19"/>
      <c r="G296" s="15">
        <f t="shared" si="51"/>
        <v>240</v>
      </c>
      <c r="H296" s="20">
        <v>344</v>
      </c>
      <c r="I296" s="20">
        <f t="shared" si="52"/>
        <v>82560</v>
      </c>
      <c r="J296" s="20">
        <f t="shared" si="53"/>
        <v>90816.00000000001</v>
      </c>
      <c r="K296" s="46"/>
      <c r="L296" s="46"/>
      <c r="M296" s="46"/>
      <c r="N296" s="46">
        <f t="shared" si="45"/>
        <v>0</v>
      </c>
      <c r="O296" s="46">
        <f t="shared" si="46"/>
        <v>0</v>
      </c>
      <c r="P296" s="46">
        <f t="shared" si="47"/>
        <v>0</v>
      </c>
    </row>
    <row r="297" spans="1:16" ht="78">
      <c r="A297" s="18">
        <v>12</v>
      </c>
      <c r="B297" s="18" t="s">
        <v>207</v>
      </c>
      <c r="C297" s="18" t="s">
        <v>330</v>
      </c>
      <c r="D297" s="19">
        <v>240</v>
      </c>
      <c r="E297" s="19"/>
      <c r="F297" s="19"/>
      <c r="G297" s="15">
        <f t="shared" si="51"/>
        <v>240</v>
      </c>
      <c r="H297" s="20">
        <v>267</v>
      </c>
      <c r="I297" s="20">
        <f t="shared" si="52"/>
        <v>64080</v>
      </c>
      <c r="J297" s="20">
        <f t="shared" si="53"/>
        <v>70488</v>
      </c>
      <c r="K297" s="46"/>
      <c r="L297" s="46"/>
      <c r="M297" s="46"/>
      <c r="N297" s="46">
        <f t="shared" si="45"/>
        <v>0</v>
      </c>
      <c r="O297" s="46">
        <f t="shared" si="46"/>
        <v>0</v>
      </c>
      <c r="P297" s="46">
        <f t="shared" si="47"/>
        <v>0</v>
      </c>
    </row>
    <row r="298" spans="1:16" ht="78">
      <c r="A298" s="18">
        <v>13</v>
      </c>
      <c r="B298" s="18" t="s">
        <v>208</v>
      </c>
      <c r="C298" s="18" t="s">
        <v>330</v>
      </c>
      <c r="D298" s="19">
        <v>240</v>
      </c>
      <c r="E298" s="19"/>
      <c r="F298" s="19"/>
      <c r="G298" s="15">
        <f t="shared" si="51"/>
        <v>240</v>
      </c>
      <c r="H298" s="20">
        <v>262</v>
      </c>
      <c r="I298" s="20">
        <f t="shared" si="52"/>
        <v>62880</v>
      </c>
      <c r="J298" s="20">
        <f t="shared" si="53"/>
        <v>69168</v>
      </c>
      <c r="K298" s="46"/>
      <c r="L298" s="46"/>
      <c r="M298" s="46"/>
      <c r="N298" s="46">
        <f t="shared" si="45"/>
        <v>0</v>
      </c>
      <c r="O298" s="46">
        <f t="shared" si="46"/>
        <v>0</v>
      </c>
      <c r="P298" s="46">
        <f t="shared" si="47"/>
        <v>0</v>
      </c>
    </row>
    <row r="299" spans="1:16" ht="62.25">
      <c r="A299" s="18">
        <v>14</v>
      </c>
      <c r="B299" s="18" t="s">
        <v>209</v>
      </c>
      <c r="C299" s="18" t="s">
        <v>330</v>
      </c>
      <c r="D299" s="19">
        <v>360</v>
      </c>
      <c r="E299" s="19"/>
      <c r="F299" s="19"/>
      <c r="G299" s="15">
        <f t="shared" si="51"/>
        <v>360</v>
      </c>
      <c r="H299" s="20">
        <v>306</v>
      </c>
      <c r="I299" s="20">
        <f t="shared" si="52"/>
        <v>110160</v>
      </c>
      <c r="J299" s="20">
        <f t="shared" si="53"/>
        <v>121176.00000000001</v>
      </c>
      <c r="K299" s="46"/>
      <c r="L299" s="46"/>
      <c r="M299" s="46"/>
      <c r="N299" s="46">
        <f t="shared" si="45"/>
        <v>0</v>
      </c>
      <c r="O299" s="46">
        <f t="shared" si="46"/>
        <v>0</v>
      </c>
      <c r="P299" s="46">
        <f t="shared" si="47"/>
        <v>0</v>
      </c>
    </row>
    <row r="300" spans="1:16" ht="78">
      <c r="A300" s="18">
        <v>15</v>
      </c>
      <c r="B300" s="18" t="s">
        <v>210</v>
      </c>
      <c r="C300" s="18" t="s">
        <v>330</v>
      </c>
      <c r="D300" s="19">
        <v>360</v>
      </c>
      <c r="E300" s="19"/>
      <c r="F300" s="19"/>
      <c r="G300" s="15">
        <f t="shared" si="51"/>
        <v>360</v>
      </c>
      <c r="H300" s="20">
        <v>481</v>
      </c>
      <c r="I300" s="20">
        <f t="shared" si="52"/>
        <v>173160</v>
      </c>
      <c r="J300" s="20">
        <f t="shared" si="53"/>
        <v>190476.00000000003</v>
      </c>
      <c r="K300" s="46"/>
      <c r="L300" s="46"/>
      <c r="M300" s="46"/>
      <c r="N300" s="46">
        <f t="shared" si="45"/>
        <v>0</v>
      </c>
      <c r="O300" s="46">
        <f t="shared" si="46"/>
        <v>0</v>
      </c>
      <c r="P300" s="46">
        <f t="shared" si="47"/>
        <v>0</v>
      </c>
    </row>
    <row r="301" spans="1:16" ht="78">
      <c r="A301" s="18">
        <v>16</v>
      </c>
      <c r="B301" s="18" t="s">
        <v>211</v>
      </c>
      <c r="C301" s="18" t="s">
        <v>330</v>
      </c>
      <c r="D301" s="19">
        <v>360</v>
      </c>
      <c r="E301" s="19"/>
      <c r="F301" s="19"/>
      <c r="G301" s="15">
        <f t="shared" si="51"/>
        <v>360</v>
      </c>
      <c r="H301" s="20">
        <v>503</v>
      </c>
      <c r="I301" s="20">
        <f t="shared" si="52"/>
        <v>181080</v>
      </c>
      <c r="J301" s="20">
        <f t="shared" si="53"/>
        <v>199188.00000000003</v>
      </c>
      <c r="K301" s="46"/>
      <c r="L301" s="46"/>
      <c r="M301" s="46"/>
      <c r="N301" s="46">
        <f t="shared" si="45"/>
        <v>0</v>
      </c>
      <c r="O301" s="46">
        <f t="shared" si="46"/>
        <v>0</v>
      </c>
      <c r="P301" s="46">
        <f t="shared" si="47"/>
        <v>0</v>
      </c>
    </row>
    <row r="302" spans="1:16" ht="78">
      <c r="A302" s="18">
        <v>17</v>
      </c>
      <c r="B302" s="18" t="s">
        <v>212</v>
      </c>
      <c r="C302" s="18" t="s">
        <v>330</v>
      </c>
      <c r="D302" s="19">
        <v>360</v>
      </c>
      <c r="E302" s="19"/>
      <c r="F302" s="19"/>
      <c r="G302" s="15">
        <f t="shared" si="51"/>
        <v>360</v>
      </c>
      <c r="H302" s="20">
        <v>528</v>
      </c>
      <c r="I302" s="20">
        <f t="shared" si="52"/>
        <v>190080</v>
      </c>
      <c r="J302" s="20">
        <f t="shared" si="53"/>
        <v>209088.00000000003</v>
      </c>
      <c r="K302" s="46"/>
      <c r="L302" s="46"/>
      <c r="M302" s="46"/>
      <c r="N302" s="46">
        <f t="shared" si="45"/>
        <v>0</v>
      </c>
      <c r="O302" s="46">
        <f t="shared" si="46"/>
        <v>0</v>
      </c>
      <c r="P302" s="46">
        <f t="shared" si="47"/>
        <v>0</v>
      </c>
    </row>
    <row r="303" spans="1:16" ht="46.5">
      <c r="A303" s="18">
        <v>18</v>
      </c>
      <c r="B303" s="85" t="s">
        <v>448</v>
      </c>
      <c r="C303" s="18" t="s">
        <v>330</v>
      </c>
      <c r="D303" s="19">
        <v>240</v>
      </c>
      <c r="E303" s="19"/>
      <c r="F303" s="19"/>
      <c r="G303" s="15">
        <f t="shared" si="51"/>
        <v>240</v>
      </c>
      <c r="H303" s="20">
        <v>280</v>
      </c>
      <c r="I303" s="20">
        <f t="shared" si="52"/>
        <v>67200</v>
      </c>
      <c r="J303" s="20">
        <f t="shared" si="53"/>
        <v>73920</v>
      </c>
      <c r="K303" s="46"/>
      <c r="L303" s="46"/>
      <c r="M303" s="46"/>
      <c r="N303" s="46">
        <f t="shared" si="45"/>
        <v>0</v>
      </c>
      <c r="O303" s="46">
        <f t="shared" si="46"/>
        <v>0</v>
      </c>
      <c r="P303" s="46">
        <f t="shared" si="47"/>
        <v>0</v>
      </c>
    </row>
    <row r="304" spans="1:16" ht="78">
      <c r="A304" s="18">
        <v>19</v>
      </c>
      <c r="B304" s="18" t="s">
        <v>213</v>
      </c>
      <c r="C304" s="18" t="s">
        <v>330</v>
      </c>
      <c r="D304" s="19">
        <v>480</v>
      </c>
      <c r="E304" s="19"/>
      <c r="F304" s="19"/>
      <c r="G304" s="15">
        <f t="shared" si="51"/>
        <v>480</v>
      </c>
      <c r="H304" s="20">
        <v>660</v>
      </c>
      <c r="I304" s="20">
        <f t="shared" si="52"/>
        <v>316800</v>
      </c>
      <c r="J304" s="20">
        <f t="shared" si="53"/>
        <v>348480</v>
      </c>
      <c r="K304" s="46"/>
      <c r="L304" s="46"/>
      <c r="M304" s="46"/>
      <c r="N304" s="46">
        <f t="shared" si="45"/>
        <v>0</v>
      </c>
      <c r="O304" s="46">
        <f t="shared" si="46"/>
        <v>0</v>
      </c>
      <c r="P304" s="46">
        <f t="shared" si="47"/>
        <v>0</v>
      </c>
    </row>
    <row r="305" spans="1:16" ht="62.25">
      <c r="A305" s="18">
        <v>20</v>
      </c>
      <c r="B305" s="18" t="s">
        <v>382</v>
      </c>
      <c r="C305" s="18" t="s">
        <v>330</v>
      </c>
      <c r="D305" s="19">
        <v>480</v>
      </c>
      <c r="E305" s="19"/>
      <c r="F305" s="19"/>
      <c r="G305" s="15">
        <f t="shared" si="51"/>
        <v>480</v>
      </c>
      <c r="H305" s="20">
        <v>504</v>
      </c>
      <c r="I305" s="20">
        <f t="shared" si="52"/>
        <v>241920</v>
      </c>
      <c r="J305" s="20">
        <f t="shared" si="53"/>
        <v>266112</v>
      </c>
      <c r="K305" s="46"/>
      <c r="L305" s="46"/>
      <c r="M305" s="46"/>
      <c r="N305" s="46">
        <f t="shared" si="45"/>
        <v>0</v>
      </c>
      <c r="O305" s="46">
        <f t="shared" si="46"/>
        <v>0</v>
      </c>
      <c r="P305" s="46">
        <f t="shared" si="47"/>
        <v>0</v>
      </c>
    </row>
    <row r="306" spans="1:16" ht="62.25">
      <c r="A306" s="18">
        <v>21</v>
      </c>
      <c r="B306" s="18" t="s">
        <v>383</v>
      </c>
      <c r="C306" s="18" t="s">
        <v>330</v>
      </c>
      <c r="D306" s="19">
        <v>480</v>
      </c>
      <c r="E306" s="19"/>
      <c r="F306" s="19"/>
      <c r="G306" s="15">
        <f t="shared" si="51"/>
        <v>480</v>
      </c>
      <c r="H306" s="20">
        <v>877</v>
      </c>
      <c r="I306" s="20">
        <f t="shared" si="52"/>
        <v>420960</v>
      </c>
      <c r="J306" s="20">
        <f t="shared" si="53"/>
        <v>463056.00000000006</v>
      </c>
      <c r="K306" s="46"/>
      <c r="L306" s="46"/>
      <c r="M306" s="46"/>
      <c r="N306" s="46">
        <f t="shared" si="45"/>
        <v>0</v>
      </c>
      <c r="O306" s="46">
        <f t="shared" si="46"/>
        <v>0</v>
      </c>
      <c r="P306" s="46">
        <f t="shared" si="47"/>
        <v>0</v>
      </c>
    </row>
    <row r="307" spans="1:16" ht="62.25">
      <c r="A307" s="18">
        <v>22</v>
      </c>
      <c r="B307" s="18" t="s">
        <v>384</v>
      </c>
      <c r="C307" s="18" t="s">
        <v>330</v>
      </c>
      <c r="D307" s="19">
        <v>180</v>
      </c>
      <c r="E307" s="19"/>
      <c r="F307" s="19"/>
      <c r="G307" s="15">
        <f t="shared" si="51"/>
        <v>180</v>
      </c>
      <c r="H307" s="20">
        <v>737</v>
      </c>
      <c r="I307" s="20">
        <f t="shared" si="52"/>
        <v>132660</v>
      </c>
      <c r="J307" s="20">
        <f t="shared" si="53"/>
        <v>145926</v>
      </c>
      <c r="K307" s="46"/>
      <c r="L307" s="46"/>
      <c r="M307" s="46"/>
      <c r="N307" s="46">
        <f t="shared" si="45"/>
        <v>0</v>
      </c>
      <c r="O307" s="46">
        <f t="shared" si="46"/>
        <v>0</v>
      </c>
      <c r="P307" s="46">
        <f t="shared" si="47"/>
        <v>0</v>
      </c>
    </row>
    <row r="308" spans="1:16" ht="46.5">
      <c r="A308" s="18">
        <v>23</v>
      </c>
      <c r="B308" s="85" t="s">
        <v>449</v>
      </c>
      <c r="C308" s="18" t="s">
        <v>330</v>
      </c>
      <c r="D308" s="19">
        <v>180</v>
      </c>
      <c r="E308" s="19"/>
      <c r="F308" s="19"/>
      <c r="G308" s="15">
        <f t="shared" si="51"/>
        <v>180</v>
      </c>
      <c r="H308" s="20">
        <v>918</v>
      </c>
      <c r="I308" s="20">
        <f t="shared" si="52"/>
        <v>165240</v>
      </c>
      <c r="J308" s="20">
        <f t="shared" si="53"/>
        <v>181764.00000000003</v>
      </c>
      <c r="K308" s="46"/>
      <c r="L308" s="46"/>
      <c r="M308" s="46"/>
      <c r="N308" s="46">
        <f t="shared" si="45"/>
        <v>0</v>
      </c>
      <c r="O308" s="46">
        <f t="shared" si="46"/>
        <v>0</v>
      </c>
      <c r="P308" s="46">
        <f t="shared" si="47"/>
        <v>0</v>
      </c>
    </row>
    <row r="309" spans="1:16" ht="33" customHeight="1">
      <c r="A309" s="18"/>
      <c r="B309" s="18"/>
      <c r="C309" s="18"/>
      <c r="D309" s="19"/>
      <c r="E309" s="19"/>
      <c r="F309" s="19"/>
      <c r="G309" s="15"/>
      <c r="H309" s="20"/>
      <c r="I309" s="16">
        <f>SUM(I286:I308)</f>
        <v>2862780</v>
      </c>
      <c r="J309" s="16">
        <f>SUM(J286:J308)</f>
        <v>3149058</v>
      </c>
      <c r="K309" s="46"/>
      <c r="L309" s="46"/>
      <c r="M309" s="46"/>
      <c r="N309" s="66" t="s">
        <v>438</v>
      </c>
      <c r="O309" s="66">
        <f>SUM(O286:O308)</f>
        <v>0</v>
      </c>
      <c r="P309" s="66">
        <f>SUM(P286:P308)</f>
        <v>0</v>
      </c>
    </row>
    <row r="310" spans="1:16" ht="45.75" customHeight="1">
      <c r="A310" s="97" t="s">
        <v>219</v>
      </c>
      <c r="B310" s="90"/>
      <c r="C310" s="90"/>
      <c r="D310" s="90"/>
      <c r="E310" s="90"/>
      <c r="F310" s="90"/>
      <c r="G310" s="91"/>
      <c r="H310" s="65"/>
      <c r="I310" s="65"/>
      <c r="J310" s="65"/>
      <c r="K310" s="66"/>
      <c r="L310" s="66"/>
      <c r="M310" s="66"/>
      <c r="N310" s="66"/>
      <c r="O310" s="66"/>
      <c r="P310" s="66"/>
    </row>
    <row r="311" spans="1:16" ht="62.25">
      <c r="A311" s="18">
        <v>1</v>
      </c>
      <c r="B311" s="18" t="s">
        <v>144</v>
      </c>
      <c r="C311" s="18" t="s">
        <v>330</v>
      </c>
      <c r="D311" s="19">
        <v>120</v>
      </c>
      <c r="E311" s="19"/>
      <c r="F311" s="19"/>
      <c r="G311" s="15">
        <f aca="true" t="shared" si="54" ref="G311:G316">D311+E311+F311</f>
        <v>120</v>
      </c>
      <c r="H311" s="20">
        <v>1127</v>
      </c>
      <c r="I311" s="20">
        <f aca="true" t="shared" si="55" ref="I311:I316">G311*H311</f>
        <v>135240</v>
      </c>
      <c r="J311" s="20">
        <f aca="true" t="shared" si="56" ref="J311:J316">I311*1.1</f>
        <v>148764</v>
      </c>
      <c r="K311" s="46"/>
      <c r="L311" s="46"/>
      <c r="M311" s="46"/>
      <c r="N311" s="46">
        <f t="shared" si="45"/>
        <v>0</v>
      </c>
      <c r="O311" s="46">
        <f t="shared" si="46"/>
        <v>0</v>
      </c>
      <c r="P311" s="46">
        <f t="shared" si="47"/>
        <v>0</v>
      </c>
    </row>
    <row r="312" spans="1:16" ht="62.25">
      <c r="A312" s="18">
        <v>2</v>
      </c>
      <c r="B312" s="18" t="s">
        <v>145</v>
      </c>
      <c r="C312" s="18" t="s">
        <v>330</v>
      </c>
      <c r="D312" s="19">
        <v>120</v>
      </c>
      <c r="E312" s="19"/>
      <c r="F312" s="19"/>
      <c r="G312" s="15">
        <f t="shared" si="54"/>
        <v>120</v>
      </c>
      <c r="H312" s="20">
        <v>1127</v>
      </c>
      <c r="I312" s="20">
        <f t="shared" si="55"/>
        <v>135240</v>
      </c>
      <c r="J312" s="20">
        <f t="shared" si="56"/>
        <v>148764</v>
      </c>
      <c r="K312" s="46"/>
      <c r="L312" s="46"/>
      <c r="M312" s="46"/>
      <c r="N312" s="46">
        <f t="shared" si="45"/>
        <v>0</v>
      </c>
      <c r="O312" s="46">
        <f t="shared" si="46"/>
        <v>0</v>
      </c>
      <c r="P312" s="46">
        <f t="shared" si="47"/>
        <v>0</v>
      </c>
    </row>
    <row r="313" spans="1:16" ht="62.25">
      <c r="A313" s="18">
        <v>3</v>
      </c>
      <c r="B313" s="18" t="s">
        <v>146</v>
      </c>
      <c r="C313" s="18" t="s">
        <v>330</v>
      </c>
      <c r="D313" s="19">
        <v>120</v>
      </c>
      <c r="E313" s="19"/>
      <c r="F313" s="19"/>
      <c r="G313" s="15">
        <f t="shared" si="54"/>
        <v>120</v>
      </c>
      <c r="H313" s="20">
        <v>1338</v>
      </c>
      <c r="I313" s="20">
        <f t="shared" si="55"/>
        <v>160560</v>
      </c>
      <c r="J313" s="20">
        <f t="shared" si="56"/>
        <v>176616</v>
      </c>
      <c r="K313" s="46"/>
      <c r="L313" s="46"/>
      <c r="M313" s="46"/>
      <c r="N313" s="46">
        <f t="shared" si="45"/>
        <v>0</v>
      </c>
      <c r="O313" s="46">
        <f t="shared" si="46"/>
        <v>0</v>
      </c>
      <c r="P313" s="46">
        <f t="shared" si="47"/>
        <v>0</v>
      </c>
    </row>
    <row r="314" spans="1:16" ht="62.25">
      <c r="A314" s="18">
        <v>4</v>
      </c>
      <c r="B314" s="18" t="s">
        <v>147</v>
      </c>
      <c r="C314" s="18" t="s">
        <v>330</v>
      </c>
      <c r="D314" s="19">
        <v>120</v>
      </c>
      <c r="E314" s="19"/>
      <c r="F314" s="19"/>
      <c r="G314" s="15">
        <f t="shared" si="54"/>
        <v>120</v>
      </c>
      <c r="H314" s="20">
        <v>834</v>
      </c>
      <c r="I314" s="20">
        <f t="shared" si="55"/>
        <v>100080</v>
      </c>
      <c r="J314" s="20">
        <f t="shared" si="56"/>
        <v>110088.00000000001</v>
      </c>
      <c r="K314" s="46"/>
      <c r="L314" s="46"/>
      <c r="M314" s="46"/>
      <c r="N314" s="46">
        <f t="shared" si="45"/>
        <v>0</v>
      </c>
      <c r="O314" s="46">
        <f t="shared" si="46"/>
        <v>0</v>
      </c>
      <c r="P314" s="46">
        <f t="shared" si="47"/>
        <v>0</v>
      </c>
    </row>
    <row r="315" spans="1:16" ht="78">
      <c r="A315" s="18">
        <v>5</v>
      </c>
      <c r="B315" s="18" t="s">
        <v>148</v>
      </c>
      <c r="C315" s="18" t="s">
        <v>330</v>
      </c>
      <c r="D315" s="19">
        <v>120</v>
      </c>
      <c r="E315" s="19"/>
      <c r="F315" s="19"/>
      <c r="G315" s="15">
        <f t="shared" si="54"/>
        <v>120</v>
      </c>
      <c r="H315" s="20">
        <v>678</v>
      </c>
      <c r="I315" s="20">
        <f t="shared" si="55"/>
        <v>81360</v>
      </c>
      <c r="J315" s="20">
        <f t="shared" si="56"/>
        <v>89496</v>
      </c>
      <c r="K315" s="46"/>
      <c r="L315" s="46"/>
      <c r="M315" s="46"/>
      <c r="N315" s="46">
        <f t="shared" si="45"/>
        <v>0</v>
      </c>
      <c r="O315" s="46">
        <f t="shared" si="46"/>
        <v>0</v>
      </c>
      <c r="P315" s="46">
        <f t="shared" si="47"/>
        <v>0</v>
      </c>
    </row>
    <row r="316" spans="1:16" ht="78">
      <c r="A316" s="18">
        <v>6</v>
      </c>
      <c r="B316" s="18" t="s">
        <v>149</v>
      </c>
      <c r="C316" s="18" t="s">
        <v>330</v>
      </c>
      <c r="D316" s="19">
        <v>240</v>
      </c>
      <c r="E316" s="19"/>
      <c r="F316" s="19"/>
      <c r="G316" s="15">
        <f t="shared" si="54"/>
        <v>240</v>
      </c>
      <c r="H316" s="20">
        <v>915</v>
      </c>
      <c r="I316" s="20">
        <f t="shared" si="55"/>
        <v>219600</v>
      </c>
      <c r="J316" s="20">
        <f t="shared" si="56"/>
        <v>241560.00000000003</v>
      </c>
      <c r="K316" s="46"/>
      <c r="L316" s="46"/>
      <c r="M316" s="46"/>
      <c r="N316" s="46">
        <f t="shared" si="45"/>
        <v>0</v>
      </c>
      <c r="O316" s="46">
        <f t="shared" si="46"/>
        <v>0</v>
      </c>
      <c r="P316" s="46">
        <f t="shared" si="47"/>
        <v>0</v>
      </c>
    </row>
    <row r="317" spans="1:16" ht="48.75" customHeight="1">
      <c r="A317" s="18"/>
      <c r="B317" s="18"/>
      <c r="C317" s="18"/>
      <c r="D317" s="19"/>
      <c r="E317" s="19"/>
      <c r="F317" s="19"/>
      <c r="G317" s="15"/>
      <c r="H317" s="20"/>
      <c r="I317" s="16">
        <f>SUM(I311:I316)</f>
        <v>832080</v>
      </c>
      <c r="J317" s="16">
        <f>SUM(J311:J316)</f>
        <v>915288</v>
      </c>
      <c r="K317" s="46"/>
      <c r="L317" s="46"/>
      <c r="M317" s="46"/>
      <c r="N317" s="71" t="s">
        <v>438</v>
      </c>
      <c r="O317" s="71">
        <f>SUM(O311:O316)</f>
        <v>0</v>
      </c>
      <c r="P317" s="71">
        <f>SUM(P311:P316)</f>
        <v>0</v>
      </c>
    </row>
    <row r="318" spans="1:16" ht="39" customHeight="1">
      <c r="A318" s="97" t="s">
        <v>150</v>
      </c>
      <c r="B318" s="90"/>
      <c r="C318" s="90"/>
      <c r="D318" s="90"/>
      <c r="E318" s="90"/>
      <c r="F318" s="90"/>
      <c r="G318" s="91"/>
      <c r="H318" s="67"/>
      <c r="I318" s="67"/>
      <c r="J318" s="67"/>
      <c r="K318" s="66"/>
      <c r="L318" s="66"/>
      <c r="M318" s="66"/>
      <c r="N318" s="66"/>
      <c r="O318" s="66"/>
      <c r="P318" s="66"/>
    </row>
    <row r="319" spans="1:16" ht="78">
      <c r="A319" s="18">
        <v>1</v>
      </c>
      <c r="B319" s="18" t="s">
        <v>151</v>
      </c>
      <c r="C319" s="18" t="s">
        <v>48</v>
      </c>
      <c r="D319" s="19">
        <v>120</v>
      </c>
      <c r="E319" s="19">
        <v>24</v>
      </c>
      <c r="F319" s="19"/>
      <c r="G319" s="15">
        <f>D319+E319+F319</f>
        <v>144</v>
      </c>
      <c r="H319" s="20">
        <v>280</v>
      </c>
      <c r="I319" s="20">
        <f>G319*H319</f>
        <v>40320</v>
      </c>
      <c r="J319" s="20">
        <f>I319*1.1</f>
        <v>44352</v>
      </c>
      <c r="K319" s="46"/>
      <c r="L319" s="46"/>
      <c r="M319" s="46"/>
      <c r="N319" s="46">
        <f t="shared" si="45"/>
        <v>0</v>
      </c>
      <c r="O319" s="46">
        <f t="shared" si="46"/>
        <v>0</v>
      </c>
      <c r="P319" s="46">
        <f t="shared" si="47"/>
        <v>0</v>
      </c>
    </row>
    <row r="320" spans="1:16" ht="78">
      <c r="A320" s="18">
        <v>2</v>
      </c>
      <c r="B320" s="18" t="s">
        <v>152</v>
      </c>
      <c r="C320" s="18" t="s">
        <v>48</v>
      </c>
      <c r="D320" s="19">
        <v>240</v>
      </c>
      <c r="E320" s="19"/>
      <c r="F320" s="19"/>
      <c r="G320" s="15">
        <f>D320+E320+F320</f>
        <v>240</v>
      </c>
      <c r="H320" s="20">
        <v>280</v>
      </c>
      <c r="I320" s="20">
        <f>G320*H320</f>
        <v>67200</v>
      </c>
      <c r="J320" s="20">
        <f>I320*1.1</f>
        <v>73920</v>
      </c>
      <c r="K320" s="46"/>
      <c r="L320" s="46"/>
      <c r="M320" s="46"/>
      <c r="N320" s="46">
        <f t="shared" si="45"/>
        <v>0</v>
      </c>
      <c r="O320" s="46">
        <f t="shared" si="46"/>
        <v>0</v>
      </c>
      <c r="P320" s="46">
        <f t="shared" si="47"/>
        <v>0</v>
      </c>
    </row>
    <row r="321" spans="1:16" ht="78">
      <c r="A321" s="18">
        <v>3</v>
      </c>
      <c r="B321" s="18" t="s">
        <v>153</v>
      </c>
      <c r="C321" s="18" t="s">
        <v>48</v>
      </c>
      <c r="D321" s="19">
        <v>240</v>
      </c>
      <c r="E321" s="19"/>
      <c r="F321" s="19">
        <v>48</v>
      </c>
      <c r="G321" s="15">
        <f>D321+E321+F321</f>
        <v>288</v>
      </c>
      <c r="H321" s="20">
        <v>280</v>
      </c>
      <c r="I321" s="20">
        <f>G321*H321</f>
        <v>80640</v>
      </c>
      <c r="J321" s="20">
        <f>I321*1.1</f>
        <v>88704</v>
      </c>
      <c r="K321" s="46"/>
      <c r="L321" s="46"/>
      <c r="M321" s="46"/>
      <c r="N321" s="46">
        <f t="shared" si="45"/>
        <v>0</v>
      </c>
      <c r="O321" s="46">
        <f t="shared" si="46"/>
        <v>0</v>
      </c>
      <c r="P321" s="46">
        <f t="shared" si="47"/>
        <v>0</v>
      </c>
    </row>
    <row r="322" spans="1:16" ht="38.25" customHeight="1">
      <c r="A322" s="18"/>
      <c r="B322" s="18"/>
      <c r="C322" s="18"/>
      <c r="D322" s="19"/>
      <c r="E322" s="19"/>
      <c r="F322" s="19"/>
      <c r="G322" s="15"/>
      <c r="H322" s="20"/>
      <c r="I322" s="16">
        <f>SUM(I319:I321)</f>
        <v>188160</v>
      </c>
      <c r="J322" s="16">
        <f>SUM(J319:J321)</f>
        <v>206976</v>
      </c>
      <c r="K322" s="46"/>
      <c r="L322" s="46"/>
      <c r="M322" s="46"/>
      <c r="N322" s="71" t="s">
        <v>438</v>
      </c>
      <c r="O322" s="71">
        <f>SUM(O319:O321)</f>
        <v>0</v>
      </c>
      <c r="P322" s="71">
        <f>SUM(P319:P321)</f>
        <v>0</v>
      </c>
    </row>
    <row r="323" spans="1:16" ht="33.75" customHeight="1">
      <c r="A323" s="92" t="s">
        <v>198</v>
      </c>
      <c r="B323" s="90"/>
      <c r="C323" s="90"/>
      <c r="D323" s="90"/>
      <c r="E323" s="90"/>
      <c r="F323" s="90"/>
      <c r="G323" s="91"/>
      <c r="H323" s="67"/>
      <c r="I323" s="22"/>
      <c r="J323" s="22"/>
      <c r="K323" s="66"/>
      <c r="L323" s="66"/>
      <c r="M323" s="66"/>
      <c r="N323" s="66"/>
      <c r="O323" s="66"/>
      <c r="P323" s="66"/>
    </row>
    <row r="324" spans="1:16" ht="78">
      <c r="A324" s="18">
        <v>1</v>
      </c>
      <c r="B324" s="18" t="s">
        <v>154</v>
      </c>
      <c r="C324" s="18" t="s">
        <v>48</v>
      </c>
      <c r="D324" s="19">
        <v>36</v>
      </c>
      <c r="E324" s="19"/>
      <c r="F324" s="19"/>
      <c r="G324" s="15">
        <f>D324+E324+F324</f>
        <v>36</v>
      </c>
      <c r="H324" s="20">
        <v>3300</v>
      </c>
      <c r="I324" s="20">
        <f>G324*H324</f>
        <v>118800</v>
      </c>
      <c r="J324" s="20">
        <f>I324*1.1</f>
        <v>130680.00000000001</v>
      </c>
      <c r="K324" s="46"/>
      <c r="L324" s="46"/>
      <c r="M324" s="46"/>
      <c r="N324" s="46">
        <f aca="true" t="shared" si="57" ref="N324:N381">L324/100*M324+L324</f>
        <v>0</v>
      </c>
      <c r="O324" s="46">
        <f aca="true" t="shared" si="58" ref="O324:O381">L324*G324</f>
        <v>0</v>
      </c>
      <c r="P324" s="46">
        <f aca="true" t="shared" si="59" ref="P324:P381">N324*G324</f>
        <v>0</v>
      </c>
    </row>
    <row r="325" spans="1:16" ht="37.5" customHeight="1">
      <c r="A325" s="97" t="s">
        <v>155</v>
      </c>
      <c r="B325" s="90"/>
      <c r="C325" s="90"/>
      <c r="D325" s="90"/>
      <c r="E325" s="90"/>
      <c r="F325" s="90"/>
      <c r="G325" s="91"/>
      <c r="H325" s="65"/>
      <c r="I325" s="65"/>
      <c r="J325" s="65"/>
      <c r="K325" s="66"/>
      <c r="L325" s="66"/>
      <c r="M325" s="66"/>
      <c r="N325" s="66"/>
      <c r="O325" s="66"/>
      <c r="P325" s="66"/>
    </row>
    <row r="326" spans="1:16" ht="78">
      <c r="A326" s="18">
        <v>1</v>
      </c>
      <c r="B326" s="18" t="s">
        <v>0</v>
      </c>
      <c r="C326" s="18" t="s">
        <v>48</v>
      </c>
      <c r="D326" s="19">
        <v>36</v>
      </c>
      <c r="E326" s="19"/>
      <c r="F326" s="19"/>
      <c r="G326" s="15">
        <f>D326+E326+F326</f>
        <v>36</v>
      </c>
      <c r="H326" s="20">
        <v>3300</v>
      </c>
      <c r="I326" s="20">
        <f>G326*H326</f>
        <v>118800</v>
      </c>
      <c r="J326" s="20">
        <f>I326*1.1</f>
        <v>130680.00000000001</v>
      </c>
      <c r="K326" s="46"/>
      <c r="L326" s="46"/>
      <c r="M326" s="46"/>
      <c r="N326" s="46">
        <f t="shared" si="57"/>
        <v>0</v>
      </c>
      <c r="O326" s="46">
        <f t="shared" si="58"/>
        <v>0</v>
      </c>
      <c r="P326" s="46">
        <f t="shared" si="59"/>
        <v>0</v>
      </c>
    </row>
    <row r="327" spans="1:16" ht="32.25" customHeight="1">
      <c r="A327" s="97" t="s">
        <v>220</v>
      </c>
      <c r="B327" s="90"/>
      <c r="C327" s="90"/>
      <c r="D327" s="90"/>
      <c r="E327" s="90"/>
      <c r="F327" s="90"/>
      <c r="G327" s="91"/>
      <c r="H327" s="65"/>
      <c r="I327" s="65"/>
      <c r="J327" s="65"/>
      <c r="K327" s="66"/>
      <c r="L327" s="66"/>
      <c r="M327" s="66"/>
      <c r="N327" s="66"/>
      <c r="O327" s="66"/>
      <c r="P327" s="66"/>
    </row>
    <row r="328" spans="1:16" ht="93">
      <c r="A328" s="18">
        <v>1</v>
      </c>
      <c r="B328" s="18" t="s">
        <v>1</v>
      </c>
      <c r="C328" s="18" t="s">
        <v>330</v>
      </c>
      <c r="D328" s="19">
        <v>120</v>
      </c>
      <c r="E328" s="19"/>
      <c r="F328" s="19"/>
      <c r="G328" s="15">
        <f>D328+E328+F328</f>
        <v>120</v>
      </c>
      <c r="H328" s="20">
        <v>800</v>
      </c>
      <c r="I328" s="20">
        <f>G328*H328</f>
        <v>96000</v>
      </c>
      <c r="J328" s="20">
        <f>I328*1.1</f>
        <v>105600.00000000001</v>
      </c>
      <c r="K328" s="46"/>
      <c r="L328" s="46"/>
      <c r="M328" s="46"/>
      <c r="N328" s="46">
        <f t="shared" si="57"/>
        <v>0</v>
      </c>
      <c r="O328" s="46">
        <f t="shared" si="58"/>
        <v>0</v>
      </c>
      <c r="P328" s="46">
        <f t="shared" si="59"/>
        <v>0</v>
      </c>
    </row>
    <row r="329" spans="1:16" ht="37.5" customHeight="1">
      <c r="A329" s="97" t="s">
        <v>221</v>
      </c>
      <c r="B329" s="93"/>
      <c r="C329" s="93"/>
      <c r="D329" s="93"/>
      <c r="E329" s="93"/>
      <c r="F329" s="93"/>
      <c r="G329" s="94"/>
      <c r="H329" s="20"/>
      <c r="I329" s="20"/>
      <c r="J329" s="20"/>
      <c r="K329" s="66"/>
      <c r="L329" s="66"/>
      <c r="M329" s="66"/>
      <c r="N329" s="66"/>
      <c r="O329" s="66"/>
      <c r="P329" s="66"/>
    </row>
    <row r="330" spans="1:16" ht="46.5">
      <c r="A330" s="18">
        <v>1</v>
      </c>
      <c r="B330" s="18" t="s">
        <v>2</v>
      </c>
      <c r="C330" s="18" t="s">
        <v>330</v>
      </c>
      <c r="D330" s="19">
        <v>600</v>
      </c>
      <c r="E330" s="19"/>
      <c r="F330" s="19"/>
      <c r="G330" s="15">
        <f>D330+E330+F330</f>
        <v>600</v>
      </c>
      <c r="H330" s="20">
        <v>1600</v>
      </c>
      <c r="I330" s="20">
        <f>G330*H330</f>
        <v>960000</v>
      </c>
      <c r="J330" s="20">
        <f>I330*1.1</f>
        <v>1056000</v>
      </c>
      <c r="K330" s="46"/>
      <c r="L330" s="46"/>
      <c r="M330" s="46"/>
      <c r="N330" s="46">
        <f t="shared" si="57"/>
        <v>0</v>
      </c>
      <c r="O330" s="46">
        <f t="shared" si="58"/>
        <v>0</v>
      </c>
      <c r="P330" s="46">
        <f t="shared" si="59"/>
        <v>0</v>
      </c>
    </row>
    <row r="331" spans="1:16" ht="46.5">
      <c r="A331" s="18">
        <v>2</v>
      </c>
      <c r="B331" s="18" t="s">
        <v>3</v>
      </c>
      <c r="C331" s="18" t="s">
        <v>330</v>
      </c>
      <c r="D331" s="19">
        <v>360</v>
      </c>
      <c r="E331" s="19"/>
      <c r="F331" s="19"/>
      <c r="G331" s="15">
        <f>D331+E331+F331</f>
        <v>360</v>
      </c>
      <c r="H331" s="20">
        <v>1400</v>
      </c>
      <c r="I331" s="20">
        <f>G331*H331</f>
        <v>504000</v>
      </c>
      <c r="J331" s="20">
        <f>I331*1.1</f>
        <v>554400</v>
      </c>
      <c r="K331" s="46"/>
      <c r="L331" s="46"/>
      <c r="M331" s="46"/>
      <c r="N331" s="46">
        <f t="shared" si="57"/>
        <v>0</v>
      </c>
      <c r="O331" s="46">
        <f t="shared" si="58"/>
        <v>0</v>
      </c>
      <c r="P331" s="46">
        <f t="shared" si="59"/>
        <v>0</v>
      </c>
    </row>
    <row r="332" spans="1:16" ht="46.5">
      <c r="A332" s="18">
        <v>3</v>
      </c>
      <c r="B332" s="18" t="s">
        <v>4</v>
      </c>
      <c r="C332" s="18" t="s">
        <v>330</v>
      </c>
      <c r="D332" s="19">
        <v>48</v>
      </c>
      <c r="E332" s="19"/>
      <c r="F332" s="19"/>
      <c r="G332" s="15">
        <f>D332+E332+F332</f>
        <v>48</v>
      </c>
      <c r="H332" s="20">
        <v>2600</v>
      </c>
      <c r="I332" s="20">
        <f>G332*H332</f>
        <v>124800</v>
      </c>
      <c r="J332" s="20">
        <f>I332*1.1</f>
        <v>137280</v>
      </c>
      <c r="K332" s="46"/>
      <c r="L332" s="46"/>
      <c r="M332" s="46"/>
      <c r="N332" s="46">
        <f t="shared" si="57"/>
        <v>0</v>
      </c>
      <c r="O332" s="46">
        <f t="shared" si="58"/>
        <v>0</v>
      </c>
      <c r="P332" s="46">
        <f t="shared" si="59"/>
        <v>0</v>
      </c>
    </row>
    <row r="333" spans="1:16" ht="46.5">
      <c r="A333" s="18">
        <v>4</v>
      </c>
      <c r="B333" s="18" t="s">
        <v>5</v>
      </c>
      <c r="C333" s="18" t="s">
        <v>330</v>
      </c>
      <c r="D333" s="19">
        <v>480</v>
      </c>
      <c r="E333" s="19"/>
      <c r="F333" s="19"/>
      <c r="G333" s="15">
        <f>D333+E333+F333</f>
        <v>480</v>
      </c>
      <c r="H333" s="20">
        <v>1250</v>
      </c>
      <c r="I333" s="20">
        <f>G333*H333</f>
        <v>600000</v>
      </c>
      <c r="J333" s="20">
        <f>I333*1.1</f>
        <v>660000</v>
      </c>
      <c r="K333" s="46"/>
      <c r="L333" s="46"/>
      <c r="M333" s="46"/>
      <c r="N333" s="46">
        <f t="shared" si="57"/>
        <v>0</v>
      </c>
      <c r="O333" s="46">
        <f t="shared" si="58"/>
        <v>0</v>
      </c>
      <c r="P333" s="46">
        <f t="shared" si="59"/>
        <v>0</v>
      </c>
    </row>
    <row r="334" spans="1:16" ht="31.5" customHeight="1">
      <c r="A334" s="18" t="s">
        <v>96</v>
      </c>
      <c r="B334" s="18"/>
      <c r="C334" s="18"/>
      <c r="D334" s="19"/>
      <c r="E334" s="19"/>
      <c r="F334" s="19"/>
      <c r="G334" s="15"/>
      <c r="H334" s="20"/>
      <c r="I334" s="16">
        <f>SUM(I330:I333)</f>
        <v>2188800</v>
      </c>
      <c r="J334" s="16">
        <f>SUM(J330:J333)</f>
        <v>2407680</v>
      </c>
      <c r="K334" s="46"/>
      <c r="L334" s="46"/>
      <c r="M334" s="46"/>
      <c r="N334" s="66" t="s">
        <v>438</v>
      </c>
      <c r="O334" s="66">
        <f>SUM(O330:O333)</f>
        <v>0</v>
      </c>
      <c r="P334" s="66">
        <f>SUM(P330:P333)</f>
        <v>0</v>
      </c>
    </row>
    <row r="335" spans="1:16" ht="46.5" customHeight="1">
      <c r="A335" s="97" t="s">
        <v>399</v>
      </c>
      <c r="B335" s="90"/>
      <c r="C335" s="90"/>
      <c r="D335" s="90"/>
      <c r="E335" s="90"/>
      <c r="F335" s="90"/>
      <c r="G335" s="91"/>
      <c r="H335" s="65"/>
      <c r="I335" s="65"/>
      <c r="J335" s="65"/>
      <c r="K335" s="66"/>
      <c r="L335" s="66"/>
      <c r="M335" s="66"/>
      <c r="N335" s="66"/>
      <c r="O335" s="66"/>
      <c r="P335" s="66"/>
    </row>
    <row r="336" spans="1:16" ht="62.25">
      <c r="A336" s="18">
        <v>1</v>
      </c>
      <c r="B336" s="18" t="s">
        <v>6</v>
      </c>
      <c r="C336" s="18" t="s">
        <v>330</v>
      </c>
      <c r="D336" s="19">
        <v>120</v>
      </c>
      <c r="E336" s="19"/>
      <c r="F336" s="19"/>
      <c r="G336" s="15">
        <f>D336+E336+F336</f>
        <v>120</v>
      </c>
      <c r="H336" s="20">
        <v>490</v>
      </c>
      <c r="I336" s="20">
        <f>G336*H336</f>
        <v>58800</v>
      </c>
      <c r="J336" s="20">
        <f>I336*1.1</f>
        <v>64680.00000000001</v>
      </c>
      <c r="K336" s="46"/>
      <c r="L336" s="46"/>
      <c r="M336" s="46"/>
      <c r="N336" s="46">
        <f t="shared" si="57"/>
        <v>0</v>
      </c>
      <c r="O336" s="46">
        <f t="shared" si="58"/>
        <v>0</v>
      </c>
      <c r="P336" s="46">
        <f t="shared" si="59"/>
        <v>0</v>
      </c>
    </row>
    <row r="337" spans="1:16" ht="78">
      <c r="A337" s="18">
        <v>2</v>
      </c>
      <c r="B337" s="18" t="s">
        <v>7</v>
      </c>
      <c r="C337" s="18" t="s">
        <v>330</v>
      </c>
      <c r="D337" s="19">
        <v>100</v>
      </c>
      <c r="E337" s="19"/>
      <c r="F337" s="19"/>
      <c r="G337" s="15">
        <f>D337+E337+F337</f>
        <v>100</v>
      </c>
      <c r="H337" s="20">
        <v>5900</v>
      </c>
      <c r="I337" s="20">
        <f aca="true" t="shared" si="60" ref="I337:I345">G337*H337</f>
        <v>590000</v>
      </c>
      <c r="J337" s="20">
        <f aca="true" t="shared" si="61" ref="J337:J345">I337*1.1</f>
        <v>649000</v>
      </c>
      <c r="K337" s="46"/>
      <c r="L337" s="46"/>
      <c r="M337" s="46"/>
      <c r="N337" s="46">
        <f t="shared" si="57"/>
        <v>0</v>
      </c>
      <c r="O337" s="46">
        <f t="shared" si="58"/>
        <v>0</v>
      </c>
      <c r="P337" s="46">
        <f t="shared" si="59"/>
        <v>0</v>
      </c>
    </row>
    <row r="338" spans="1:16" ht="78">
      <c r="A338" s="18">
        <v>3</v>
      </c>
      <c r="B338" s="18" t="s">
        <v>8</v>
      </c>
      <c r="C338" s="18" t="s">
        <v>330</v>
      </c>
      <c r="D338" s="19">
        <v>100</v>
      </c>
      <c r="E338" s="19"/>
      <c r="F338" s="19"/>
      <c r="G338" s="15">
        <f aca="true" t="shared" si="62" ref="G338:G351">D338+E338+F338</f>
        <v>100</v>
      </c>
      <c r="H338" s="20">
        <v>7900</v>
      </c>
      <c r="I338" s="20">
        <f t="shared" si="60"/>
        <v>790000</v>
      </c>
      <c r="J338" s="20">
        <f t="shared" si="61"/>
        <v>869000.0000000001</v>
      </c>
      <c r="K338" s="46"/>
      <c r="L338" s="46"/>
      <c r="M338" s="46"/>
      <c r="N338" s="46">
        <f t="shared" si="57"/>
        <v>0</v>
      </c>
      <c r="O338" s="46">
        <f t="shared" si="58"/>
        <v>0</v>
      </c>
      <c r="P338" s="46">
        <f t="shared" si="59"/>
        <v>0</v>
      </c>
    </row>
    <row r="339" spans="1:16" ht="78">
      <c r="A339" s="18">
        <v>4</v>
      </c>
      <c r="B339" s="18" t="s">
        <v>9</v>
      </c>
      <c r="C339" s="18" t="s">
        <v>330</v>
      </c>
      <c r="D339" s="19">
        <v>50</v>
      </c>
      <c r="E339" s="19"/>
      <c r="F339" s="19"/>
      <c r="G339" s="15">
        <f t="shared" si="62"/>
        <v>50</v>
      </c>
      <c r="H339" s="20">
        <v>7900</v>
      </c>
      <c r="I339" s="20">
        <f t="shared" si="60"/>
        <v>395000</v>
      </c>
      <c r="J339" s="20">
        <f t="shared" si="61"/>
        <v>434500.00000000006</v>
      </c>
      <c r="K339" s="46"/>
      <c r="L339" s="46"/>
      <c r="M339" s="46"/>
      <c r="N339" s="46">
        <f t="shared" si="57"/>
        <v>0</v>
      </c>
      <c r="O339" s="46">
        <f t="shared" si="58"/>
        <v>0</v>
      </c>
      <c r="P339" s="46">
        <f t="shared" si="59"/>
        <v>0</v>
      </c>
    </row>
    <row r="340" spans="1:16" ht="78">
      <c r="A340" s="18">
        <v>5</v>
      </c>
      <c r="B340" s="18" t="s">
        <v>166</v>
      </c>
      <c r="C340" s="18" t="s">
        <v>330</v>
      </c>
      <c r="D340" s="19">
        <v>30</v>
      </c>
      <c r="E340" s="19"/>
      <c r="F340" s="19"/>
      <c r="G340" s="15">
        <f t="shared" si="62"/>
        <v>30</v>
      </c>
      <c r="H340" s="20">
        <v>7900</v>
      </c>
      <c r="I340" s="20">
        <f t="shared" si="60"/>
        <v>237000</v>
      </c>
      <c r="J340" s="20">
        <f t="shared" si="61"/>
        <v>260700.00000000003</v>
      </c>
      <c r="K340" s="46"/>
      <c r="L340" s="46"/>
      <c r="M340" s="46"/>
      <c r="N340" s="46">
        <f t="shared" si="57"/>
        <v>0</v>
      </c>
      <c r="O340" s="46">
        <f t="shared" si="58"/>
        <v>0</v>
      </c>
      <c r="P340" s="46">
        <f t="shared" si="59"/>
        <v>0</v>
      </c>
    </row>
    <row r="341" spans="1:16" ht="78">
      <c r="A341" s="18">
        <v>6</v>
      </c>
      <c r="B341" s="18" t="s">
        <v>167</v>
      </c>
      <c r="C341" s="18" t="s">
        <v>330</v>
      </c>
      <c r="D341" s="19">
        <v>30</v>
      </c>
      <c r="E341" s="19"/>
      <c r="F341" s="19"/>
      <c r="G341" s="15">
        <f t="shared" si="62"/>
        <v>30</v>
      </c>
      <c r="H341" s="20">
        <v>7900</v>
      </c>
      <c r="I341" s="20">
        <f t="shared" si="60"/>
        <v>237000</v>
      </c>
      <c r="J341" s="20">
        <f t="shared" si="61"/>
        <v>260700.00000000003</v>
      </c>
      <c r="K341" s="46"/>
      <c r="L341" s="46"/>
      <c r="M341" s="46"/>
      <c r="N341" s="46">
        <f t="shared" si="57"/>
        <v>0</v>
      </c>
      <c r="O341" s="46">
        <f t="shared" si="58"/>
        <v>0</v>
      </c>
      <c r="P341" s="46">
        <f t="shared" si="59"/>
        <v>0</v>
      </c>
    </row>
    <row r="342" spans="1:16" ht="37.5" customHeight="1">
      <c r="A342" s="69"/>
      <c r="B342" s="78"/>
      <c r="C342" s="78"/>
      <c r="D342" s="79"/>
      <c r="E342" s="79"/>
      <c r="F342" s="79"/>
      <c r="G342" s="80"/>
      <c r="H342" s="20"/>
      <c r="I342" s="20"/>
      <c r="J342" s="20"/>
      <c r="K342" s="46"/>
      <c r="L342" s="46"/>
      <c r="M342" s="46"/>
      <c r="N342" s="66" t="s">
        <v>438</v>
      </c>
      <c r="O342" s="66">
        <f>SUM(O336:O341)</f>
        <v>0</v>
      </c>
      <c r="P342" s="66">
        <f>SUM(P336:P341)</f>
        <v>0</v>
      </c>
    </row>
    <row r="343" spans="1:16" ht="31.5" customHeight="1">
      <c r="A343" s="97" t="s">
        <v>400</v>
      </c>
      <c r="B343" s="90"/>
      <c r="C343" s="90"/>
      <c r="D343" s="90"/>
      <c r="E343" s="90"/>
      <c r="F343" s="90"/>
      <c r="G343" s="91"/>
      <c r="H343" s="65"/>
      <c r="I343" s="65"/>
      <c r="J343" s="65"/>
      <c r="K343" s="66"/>
      <c r="L343" s="66"/>
      <c r="M343" s="66"/>
      <c r="N343" s="66"/>
      <c r="O343" s="66"/>
      <c r="P343" s="66"/>
    </row>
    <row r="344" spans="1:16" ht="46.5">
      <c r="A344" s="18">
        <v>1</v>
      </c>
      <c r="B344" s="72" t="s">
        <v>440</v>
      </c>
      <c r="C344" s="18" t="s">
        <v>330</v>
      </c>
      <c r="D344" s="19">
        <v>30</v>
      </c>
      <c r="E344" s="19"/>
      <c r="F344" s="19"/>
      <c r="G344" s="15">
        <f t="shared" si="62"/>
        <v>30</v>
      </c>
      <c r="H344" s="20">
        <v>450</v>
      </c>
      <c r="I344" s="20">
        <f t="shared" si="60"/>
        <v>13500</v>
      </c>
      <c r="J344" s="20">
        <f t="shared" si="61"/>
        <v>14850.000000000002</v>
      </c>
      <c r="K344" s="46"/>
      <c r="L344" s="46"/>
      <c r="M344" s="46"/>
      <c r="N344" s="46">
        <f t="shared" si="57"/>
        <v>0</v>
      </c>
      <c r="O344" s="46">
        <f t="shared" si="58"/>
        <v>0</v>
      </c>
      <c r="P344" s="46">
        <f t="shared" si="59"/>
        <v>0</v>
      </c>
    </row>
    <row r="345" spans="1:16" ht="46.5">
      <c r="A345" s="18">
        <v>2</v>
      </c>
      <c r="B345" s="72" t="s">
        <v>441</v>
      </c>
      <c r="C345" s="18" t="s">
        <v>330</v>
      </c>
      <c r="D345" s="19">
        <v>30</v>
      </c>
      <c r="E345" s="19"/>
      <c r="F345" s="19"/>
      <c r="G345" s="15">
        <f t="shared" si="62"/>
        <v>30</v>
      </c>
      <c r="H345" s="20">
        <v>450</v>
      </c>
      <c r="I345" s="20">
        <f t="shared" si="60"/>
        <v>13500</v>
      </c>
      <c r="J345" s="20">
        <f t="shared" si="61"/>
        <v>14850.000000000002</v>
      </c>
      <c r="K345" s="46"/>
      <c r="L345" s="46"/>
      <c r="M345" s="46"/>
      <c r="N345" s="46">
        <f t="shared" si="57"/>
        <v>0</v>
      </c>
      <c r="O345" s="46">
        <f t="shared" si="58"/>
        <v>0</v>
      </c>
      <c r="P345" s="46">
        <f t="shared" si="59"/>
        <v>0</v>
      </c>
    </row>
    <row r="346" spans="1:16" ht="28.5" customHeight="1">
      <c r="A346" s="18"/>
      <c r="B346" s="18"/>
      <c r="C346" s="18"/>
      <c r="D346" s="19"/>
      <c r="E346" s="19"/>
      <c r="F346" s="19"/>
      <c r="G346" s="15"/>
      <c r="H346" s="20"/>
      <c r="I346" s="16">
        <f>SUM(I336:I345)</f>
        <v>2334800</v>
      </c>
      <c r="J346" s="16">
        <f>SUM(J336:J345)</f>
        <v>2568280</v>
      </c>
      <c r="K346" s="46"/>
      <c r="L346" s="46"/>
      <c r="M346" s="46"/>
      <c r="N346" s="66" t="s">
        <v>438</v>
      </c>
      <c r="O346" s="66">
        <f>SUM(O344:O345)</f>
        <v>0</v>
      </c>
      <c r="P346" s="66">
        <f>SUM(P344:P345)</f>
        <v>0</v>
      </c>
    </row>
    <row r="347" spans="1:16" ht="46.5" customHeight="1">
      <c r="A347" s="97" t="s">
        <v>401</v>
      </c>
      <c r="B347" s="90"/>
      <c r="C347" s="90"/>
      <c r="D347" s="90"/>
      <c r="E347" s="90"/>
      <c r="F347" s="90"/>
      <c r="G347" s="91"/>
      <c r="H347" s="67"/>
      <c r="I347" s="67"/>
      <c r="J347" s="67"/>
      <c r="K347" s="66"/>
      <c r="L347" s="66"/>
      <c r="M347" s="66"/>
      <c r="N347" s="66"/>
      <c r="O347" s="66"/>
      <c r="P347" s="66"/>
    </row>
    <row r="348" spans="1:16" ht="62.25">
      <c r="A348" s="18">
        <v>1</v>
      </c>
      <c r="B348" s="18" t="s">
        <v>61</v>
      </c>
      <c r="C348" s="18" t="s">
        <v>330</v>
      </c>
      <c r="D348" s="19">
        <v>120</v>
      </c>
      <c r="E348" s="19"/>
      <c r="F348" s="19"/>
      <c r="G348" s="15">
        <f t="shared" si="62"/>
        <v>120</v>
      </c>
      <c r="H348" s="20">
        <v>2100</v>
      </c>
      <c r="I348" s="20">
        <f>G348*H348</f>
        <v>252000</v>
      </c>
      <c r="J348" s="20">
        <f>I348*1.1</f>
        <v>277200</v>
      </c>
      <c r="K348" s="46"/>
      <c r="L348" s="46"/>
      <c r="M348" s="46"/>
      <c r="N348" s="46">
        <f t="shared" si="57"/>
        <v>0</v>
      </c>
      <c r="O348" s="46">
        <f t="shared" si="58"/>
        <v>0</v>
      </c>
      <c r="P348" s="46">
        <f t="shared" si="59"/>
        <v>0</v>
      </c>
    </row>
    <row r="349" spans="1:16" ht="62.25">
      <c r="A349" s="18">
        <v>2</v>
      </c>
      <c r="B349" s="18" t="s">
        <v>60</v>
      </c>
      <c r="C349" s="18" t="s">
        <v>330</v>
      </c>
      <c r="D349" s="19">
        <v>120</v>
      </c>
      <c r="E349" s="19"/>
      <c r="F349" s="19"/>
      <c r="G349" s="15">
        <f t="shared" si="62"/>
        <v>120</v>
      </c>
      <c r="H349" s="20">
        <v>2100</v>
      </c>
      <c r="I349" s="20">
        <f>G349*H349</f>
        <v>252000</v>
      </c>
      <c r="J349" s="20">
        <f>I349*1.1</f>
        <v>277200</v>
      </c>
      <c r="K349" s="46"/>
      <c r="L349" s="46"/>
      <c r="M349" s="46"/>
      <c r="N349" s="46">
        <f t="shared" si="57"/>
        <v>0</v>
      </c>
      <c r="O349" s="46">
        <f t="shared" si="58"/>
        <v>0</v>
      </c>
      <c r="P349" s="46">
        <f t="shared" si="59"/>
        <v>0</v>
      </c>
    </row>
    <row r="350" spans="1:16" ht="62.25">
      <c r="A350" s="18">
        <v>3</v>
      </c>
      <c r="B350" s="18" t="s">
        <v>59</v>
      </c>
      <c r="C350" s="18" t="s">
        <v>330</v>
      </c>
      <c r="D350" s="19">
        <v>60</v>
      </c>
      <c r="E350" s="19"/>
      <c r="F350" s="19"/>
      <c r="G350" s="15">
        <f t="shared" si="62"/>
        <v>60</v>
      </c>
      <c r="H350" s="20">
        <v>2100</v>
      </c>
      <c r="I350" s="20">
        <f>G350*H350</f>
        <v>126000</v>
      </c>
      <c r="J350" s="20">
        <f>I350*1.1</f>
        <v>138600</v>
      </c>
      <c r="K350" s="46"/>
      <c r="L350" s="46"/>
      <c r="M350" s="46"/>
      <c r="N350" s="46">
        <f t="shared" si="57"/>
        <v>0</v>
      </c>
      <c r="O350" s="46">
        <f t="shared" si="58"/>
        <v>0</v>
      </c>
      <c r="P350" s="46">
        <f t="shared" si="59"/>
        <v>0</v>
      </c>
    </row>
    <row r="351" spans="1:16" ht="62.25">
      <c r="A351" s="18">
        <v>4</v>
      </c>
      <c r="B351" s="18" t="s">
        <v>58</v>
      </c>
      <c r="C351" s="18" t="s">
        <v>330</v>
      </c>
      <c r="D351" s="19">
        <v>120</v>
      </c>
      <c r="E351" s="19"/>
      <c r="F351" s="19"/>
      <c r="G351" s="15">
        <f t="shared" si="62"/>
        <v>120</v>
      </c>
      <c r="H351" s="20">
        <v>2100</v>
      </c>
      <c r="I351" s="20">
        <f>G351*H351</f>
        <v>252000</v>
      </c>
      <c r="J351" s="20">
        <f>I351*1.1</f>
        <v>277200</v>
      </c>
      <c r="K351" s="46"/>
      <c r="L351" s="46"/>
      <c r="M351" s="46"/>
      <c r="N351" s="46">
        <f t="shared" si="57"/>
        <v>0</v>
      </c>
      <c r="O351" s="46">
        <f t="shared" si="58"/>
        <v>0</v>
      </c>
      <c r="P351" s="46">
        <f t="shared" si="59"/>
        <v>0</v>
      </c>
    </row>
    <row r="352" spans="1:16" ht="36.75" customHeight="1">
      <c r="A352" s="18"/>
      <c r="B352" s="18"/>
      <c r="C352" s="18"/>
      <c r="D352" s="19"/>
      <c r="E352" s="19"/>
      <c r="F352" s="19"/>
      <c r="G352" s="15"/>
      <c r="H352" s="20"/>
      <c r="I352" s="16">
        <f>SUM(I348:I351)</f>
        <v>882000</v>
      </c>
      <c r="J352" s="16">
        <f>SUM(J348:J351)</f>
        <v>970200</v>
      </c>
      <c r="K352" s="46"/>
      <c r="L352" s="46"/>
      <c r="M352" s="46"/>
      <c r="N352" s="66" t="s">
        <v>438</v>
      </c>
      <c r="O352" s="66">
        <f>SUM(O348:O351)</f>
        <v>0</v>
      </c>
      <c r="P352" s="66">
        <f>SUM(P348:P351)</f>
        <v>0</v>
      </c>
    </row>
    <row r="353" spans="1:16" ht="27.75" customHeight="1">
      <c r="A353" s="97" t="s">
        <v>402</v>
      </c>
      <c r="B353" s="90"/>
      <c r="C353" s="90"/>
      <c r="D353" s="90"/>
      <c r="E353" s="90"/>
      <c r="F353" s="90"/>
      <c r="G353" s="91"/>
      <c r="H353" s="67"/>
      <c r="I353" s="67"/>
      <c r="J353" s="67"/>
      <c r="K353" s="66"/>
      <c r="L353" s="66"/>
      <c r="M353" s="66"/>
      <c r="N353" s="66"/>
      <c r="O353" s="66"/>
      <c r="P353" s="66"/>
    </row>
    <row r="354" spans="1:16" ht="62.25">
      <c r="A354" s="18">
        <v>1</v>
      </c>
      <c r="B354" s="18" t="s">
        <v>168</v>
      </c>
      <c r="C354" s="18" t="s">
        <v>169</v>
      </c>
      <c r="D354" s="19">
        <v>150</v>
      </c>
      <c r="E354" s="19"/>
      <c r="F354" s="19"/>
      <c r="G354" s="15">
        <f>D354+E354+F354</f>
        <v>150</v>
      </c>
      <c r="H354" s="20">
        <v>1300</v>
      </c>
      <c r="I354" s="20">
        <f>G354*H354</f>
        <v>195000</v>
      </c>
      <c r="J354" s="20">
        <f>I354*1.1</f>
        <v>214500.00000000003</v>
      </c>
      <c r="K354" s="46"/>
      <c r="L354" s="46"/>
      <c r="M354" s="46"/>
      <c r="N354" s="46">
        <f t="shared" si="57"/>
        <v>0</v>
      </c>
      <c r="O354" s="46">
        <f t="shared" si="58"/>
        <v>0</v>
      </c>
      <c r="P354" s="46">
        <f t="shared" si="59"/>
        <v>0</v>
      </c>
    </row>
    <row r="355" spans="1:16" ht="33" customHeight="1">
      <c r="A355" s="97" t="s">
        <v>403</v>
      </c>
      <c r="B355" s="90"/>
      <c r="C355" s="90"/>
      <c r="D355" s="90"/>
      <c r="E355" s="90"/>
      <c r="F355" s="90"/>
      <c r="G355" s="91"/>
      <c r="H355" s="65"/>
      <c r="I355" s="65"/>
      <c r="J355" s="65"/>
      <c r="K355" s="66"/>
      <c r="L355" s="66"/>
      <c r="M355" s="66"/>
      <c r="N355" s="66"/>
      <c r="O355" s="66"/>
      <c r="P355" s="66"/>
    </row>
    <row r="356" spans="1:16" ht="46.5">
      <c r="A356" s="18">
        <v>1</v>
      </c>
      <c r="B356" s="18" t="s">
        <v>170</v>
      </c>
      <c r="C356" s="18" t="s">
        <v>169</v>
      </c>
      <c r="D356" s="19">
        <v>100</v>
      </c>
      <c r="E356" s="19"/>
      <c r="F356" s="19"/>
      <c r="G356" s="15">
        <f>D356+E356+F356</f>
        <v>100</v>
      </c>
      <c r="H356" s="20">
        <v>3850</v>
      </c>
      <c r="I356" s="20">
        <f>G356*H356</f>
        <v>385000</v>
      </c>
      <c r="J356" s="20">
        <f>I356*1.1</f>
        <v>423500.00000000006</v>
      </c>
      <c r="K356" s="46"/>
      <c r="L356" s="46"/>
      <c r="M356" s="46"/>
      <c r="N356" s="46">
        <f t="shared" si="57"/>
        <v>0</v>
      </c>
      <c r="O356" s="46">
        <f t="shared" si="58"/>
        <v>0</v>
      </c>
      <c r="P356" s="46">
        <f t="shared" si="59"/>
        <v>0</v>
      </c>
    </row>
    <row r="357" spans="1:16" ht="43.5" customHeight="1">
      <c r="A357" s="97" t="s">
        <v>404</v>
      </c>
      <c r="B357" s="90"/>
      <c r="C357" s="90"/>
      <c r="D357" s="90"/>
      <c r="E357" s="90"/>
      <c r="F357" s="90"/>
      <c r="G357" s="91"/>
      <c r="H357" s="67"/>
      <c r="I357" s="67"/>
      <c r="J357" s="67"/>
      <c r="K357" s="66"/>
      <c r="L357" s="66"/>
      <c r="M357" s="66"/>
      <c r="N357" s="66">
        <f t="shared" si="57"/>
        <v>0</v>
      </c>
      <c r="O357" s="66">
        <f t="shared" si="58"/>
        <v>0</v>
      </c>
      <c r="P357" s="66">
        <f t="shared" si="59"/>
        <v>0</v>
      </c>
    </row>
    <row r="358" spans="1:16" ht="36" customHeight="1">
      <c r="A358" s="18">
        <v>1</v>
      </c>
      <c r="B358" s="18" t="s">
        <v>171</v>
      </c>
      <c r="C358" s="18" t="s">
        <v>330</v>
      </c>
      <c r="D358" s="19">
        <v>3000</v>
      </c>
      <c r="E358" s="19">
        <v>108</v>
      </c>
      <c r="F358" s="19"/>
      <c r="G358" s="15">
        <f>D358+E358+F358</f>
        <v>3108</v>
      </c>
      <c r="H358" s="20">
        <v>915</v>
      </c>
      <c r="I358" s="20">
        <f>G358*H358</f>
        <v>2843820</v>
      </c>
      <c r="J358" s="20">
        <f>I358*1.1</f>
        <v>3128202.0000000005</v>
      </c>
      <c r="K358" s="46"/>
      <c r="L358" s="46"/>
      <c r="M358" s="46"/>
      <c r="N358" s="46">
        <f t="shared" si="57"/>
        <v>0</v>
      </c>
      <c r="O358" s="46">
        <f t="shared" si="58"/>
        <v>0</v>
      </c>
      <c r="P358" s="46">
        <f t="shared" si="59"/>
        <v>0</v>
      </c>
    </row>
    <row r="359" spans="1:16" ht="38.25" customHeight="1">
      <c r="A359" s="97" t="s">
        <v>405</v>
      </c>
      <c r="B359" s="90"/>
      <c r="C359" s="90"/>
      <c r="D359" s="90"/>
      <c r="E359" s="90"/>
      <c r="F359" s="90"/>
      <c r="G359" s="91"/>
      <c r="H359" s="67"/>
      <c r="I359" s="67"/>
      <c r="J359" s="67"/>
      <c r="K359" s="66"/>
      <c r="L359" s="66"/>
      <c r="M359" s="66"/>
      <c r="N359" s="66"/>
      <c r="O359" s="66"/>
      <c r="P359" s="66"/>
    </row>
    <row r="360" spans="1:16" ht="30.75">
      <c r="A360" s="18">
        <v>1</v>
      </c>
      <c r="B360" s="18" t="s">
        <v>172</v>
      </c>
      <c r="C360" s="18" t="s">
        <v>330</v>
      </c>
      <c r="D360" s="19">
        <v>2000</v>
      </c>
      <c r="E360" s="19"/>
      <c r="F360" s="19"/>
      <c r="G360" s="15">
        <f>D360+E360+F360</f>
        <v>2000</v>
      </c>
      <c r="H360" s="20">
        <v>40</v>
      </c>
      <c r="I360" s="20">
        <f>G360*H360</f>
        <v>80000</v>
      </c>
      <c r="J360" s="20">
        <f>I360*1.1</f>
        <v>88000</v>
      </c>
      <c r="K360" s="46"/>
      <c r="L360" s="46"/>
      <c r="M360" s="46"/>
      <c r="N360" s="46">
        <f t="shared" si="57"/>
        <v>0</v>
      </c>
      <c r="O360" s="46">
        <f t="shared" si="58"/>
        <v>0</v>
      </c>
      <c r="P360" s="46">
        <f t="shared" si="59"/>
        <v>0</v>
      </c>
    </row>
    <row r="361" spans="1:16" ht="30.75">
      <c r="A361" s="18">
        <v>2</v>
      </c>
      <c r="B361" s="18" t="s">
        <v>173</v>
      </c>
      <c r="C361" s="18" t="s">
        <v>330</v>
      </c>
      <c r="D361" s="19">
        <v>2000</v>
      </c>
      <c r="E361" s="19"/>
      <c r="F361" s="19"/>
      <c r="G361" s="15">
        <f>D361+E361+F361</f>
        <v>2000</v>
      </c>
      <c r="H361" s="20">
        <v>40</v>
      </c>
      <c r="I361" s="20">
        <f>G361*H361</f>
        <v>80000</v>
      </c>
      <c r="J361" s="20">
        <f>I361*1.1</f>
        <v>88000</v>
      </c>
      <c r="K361" s="46"/>
      <c r="L361" s="46"/>
      <c r="M361" s="46"/>
      <c r="N361" s="46">
        <f t="shared" si="57"/>
        <v>0</v>
      </c>
      <c r="O361" s="46">
        <f t="shared" si="58"/>
        <v>0</v>
      </c>
      <c r="P361" s="46">
        <f t="shared" si="59"/>
        <v>0</v>
      </c>
    </row>
    <row r="362" spans="1:16" ht="30.75">
      <c r="A362" s="18">
        <v>3</v>
      </c>
      <c r="B362" s="18" t="s">
        <v>174</v>
      </c>
      <c r="C362" s="18" t="s">
        <v>330</v>
      </c>
      <c r="D362" s="19">
        <v>3000</v>
      </c>
      <c r="E362" s="19"/>
      <c r="F362" s="19"/>
      <c r="G362" s="15">
        <f>D362+E362+F362</f>
        <v>3000</v>
      </c>
      <c r="H362" s="20">
        <v>40</v>
      </c>
      <c r="I362" s="20">
        <f>G362*H362</f>
        <v>120000</v>
      </c>
      <c r="J362" s="20">
        <f>I362*1.1</f>
        <v>132000</v>
      </c>
      <c r="K362" s="46"/>
      <c r="L362" s="46"/>
      <c r="M362" s="46"/>
      <c r="N362" s="46">
        <f t="shared" si="57"/>
        <v>0</v>
      </c>
      <c r="O362" s="46">
        <f t="shared" si="58"/>
        <v>0</v>
      </c>
      <c r="P362" s="46">
        <f t="shared" si="59"/>
        <v>0</v>
      </c>
    </row>
    <row r="363" spans="1:16" ht="30.75">
      <c r="A363" s="18">
        <v>4</v>
      </c>
      <c r="B363" s="18" t="s">
        <v>175</v>
      </c>
      <c r="C363" s="18" t="s">
        <v>330</v>
      </c>
      <c r="D363" s="19">
        <v>1000</v>
      </c>
      <c r="E363" s="19"/>
      <c r="F363" s="19"/>
      <c r="G363" s="15">
        <f>D363+E363+F363</f>
        <v>1000</v>
      </c>
      <c r="H363" s="20">
        <v>40</v>
      </c>
      <c r="I363" s="20">
        <f>G363*H363</f>
        <v>40000</v>
      </c>
      <c r="J363" s="20">
        <f>I363*1.1</f>
        <v>44000</v>
      </c>
      <c r="K363" s="46"/>
      <c r="L363" s="46"/>
      <c r="M363" s="46"/>
      <c r="N363" s="46">
        <f t="shared" si="57"/>
        <v>0</v>
      </c>
      <c r="O363" s="46">
        <f t="shared" si="58"/>
        <v>0</v>
      </c>
      <c r="P363" s="46">
        <f t="shared" si="59"/>
        <v>0</v>
      </c>
    </row>
    <row r="364" spans="1:16" ht="43.5" customHeight="1">
      <c r="A364" s="18"/>
      <c r="B364" s="18"/>
      <c r="C364" s="18"/>
      <c r="D364" s="19"/>
      <c r="E364" s="19"/>
      <c r="F364" s="19"/>
      <c r="G364" s="15"/>
      <c r="H364" s="20"/>
      <c r="I364" s="23">
        <f>SUM(I360:I363)</f>
        <v>320000</v>
      </c>
      <c r="J364" s="23">
        <f>SUM(J360:J363)</f>
        <v>352000</v>
      </c>
      <c r="K364" s="46"/>
      <c r="L364" s="46"/>
      <c r="M364" s="46"/>
      <c r="N364" s="66" t="s">
        <v>438</v>
      </c>
      <c r="O364" s="66">
        <f>SUM(O360:O363)</f>
        <v>0</v>
      </c>
      <c r="P364" s="66">
        <f>SUM(P360:P363)</f>
        <v>0</v>
      </c>
    </row>
    <row r="365" spans="1:16" ht="39" customHeight="1">
      <c r="A365" s="97" t="s">
        <v>406</v>
      </c>
      <c r="B365" s="93"/>
      <c r="C365" s="93"/>
      <c r="D365" s="93"/>
      <c r="E365" s="93"/>
      <c r="F365" s="93"/>
      <c r="G365" s="94"/>
      <c r="H365" s="65"/>
      <c r="I365" s="65"/>
      <c r="J365" s="65"/>
      <c r="K365" s="66"/>
      <c r="L365" s="66"/>
      <c r="M365" s="66"/>
      <c r="N365" s="66"/>
      <c r="O365" s="66"/>
      <c r="P365" s="66"/>
    </row>
    <row r="366" spans="1:16" ht="30.75">
      <c r="A366" s="18">
        <v>1</v>
      </c>
      <c r="B366" s="18" t="s">
        <v>199</v>
      </c>
      <c r="C366" s="18" t="s">
        <v>330</v>
      </c>
      <c r="D366" s="19">
        <v>20</v>
      </c>
      <c r="E366" s="19"/>
      <c r="F366" s="19"/>
      <c r="G366" s="15">
        <f>D366+E366+F366</f>
        <v>20</v>
      </c>
      <c r="H366" s="20">
        <v>22000</v>
      </c>
      <c r="I366" s="20">
        <f>G366*H366</f>
        <v>440000</v>
      </c>
      <c r="J366" s="20">
        <f>I366*1.1</f>
        <v>484000.00000000006</v>
      </c>
      <c r="K366" s="46"/>
      <c r="L366" s="46"/>
      <c r="M366" s="46"/>
      <c r="N366" s="46">
        <f t="shared" si="57"/>
        <v>0</v>
      </c>
      <c r="O366" s="46">
        <f t="shared" si="58"/>
        <v>0</v>
      </c>
      <c r="P366" s="46">
        <f t="shared" si="59"/>
        <v>0</v>
      </c>
    </row>
    <row r="367" spans="1:16" ht="30.75">
      <c r="A367" s="18">
        <v>2</v>
      </c>
      <c r="B367" s="18" t="s">
        <v>200</v>
      </c>
      <c r="C367" s="18" t="s">
        <v>330</v>
      </c>
      <c r="D367" s="19">
        <v>30</v>
      </c>
      <c r="E367" s="19"/>
      <c r="F367" s="19"/>
      <c r="G367" s="15">
        <f>D367+E367+F367</f>
        <v>30</v>
      </c>
      <c r="H367" s="20">
        <v>22000</v>
      </c>
      <c r="I367" s="20">
        <f>G367*H367</f>
        <v>660000</v>
      </c>
      <c r="J367" s="20">
        <f>I367*1.1</f>
        <v>726000.0000000001</v>
      </c>
      <c r="K367" s="46"/>
      <c r="L367" s="46"/>
      <c r="M367" s="46"/>
      <c r="N367" s="46">
        <f t="shared" si="57"/>
        <v>0</v>
      </c>
      <c r="O367" s="46">
        <f t="shared" si="58"/>
        <v>0</v>
      </c>
      <c r="P367" s="46">
        <f t="shared" si="59"/>
        <v>0</v>
      </c>
    </row>
    <row r="368" spans="1:16" ht="30.75">
      <c r="A368" s="18">
        <v>3</v>
      </c>
      <c r="B368" s="18" t="s">
        <v>201</v>
      </c>
      <c r="C368" s="18" t="s">
        <v>330</v>
      </c>
      <c r="D368" s="19">
        <v>20</v>
      </c>
      <c r="E368" s="19"/>
      <c r="F368" s="19"/>
      <c r="G368" s="15">
        <f>D368+E368+F368</f>
        <v>20</v>
      </c>
      <c r="H368" s="20">
        <v>22000</v>
      </c>
      <c r="I368" s="20">
        <f>G368*H368</f>
        <v>440000</v>
      </c>
      <c r="J368" s="20">
        <f>I368*1.1</f>
        <v>484000.00000000006</v>
      </c>
      <c r="K368" s="46"/>
      <c r="L368" s="46"/>
      <c r="M368" s="46"/>
      <c r="N368" s="46">
        <f t="shared" si="57"/>
        <v>0</v>
      </c>
      <c r="O368" s="46">
        <f t="shared" si="58"/>
        <v>0</v>
      </c>
      <c r="P368" s="46">
        <f t="shared" si="59"/>
        <v>0</v>
      </c>
    </row>
    <row r="369" spans="1:16" ht="27" customHeight="1">
      <c r="A369" s="18"/>
      <c r="B369" s="18"/>
      <c r="C369" s="18"/>
      <c r="D369" s="19"/>
      <c r="E369" s="19"/>
      <c r="F369" s="19"/>
      <c r="G369" s="15"/>
      <c r="H369" s="20"/>
      <c r="I369" s="16">
        <f>SUM(I366:I368)</f>
        <v>1540000</v>
      </c>
      <c r="J369" s="16">
        <f>SUM(J366:J368)</f>
        <v>1694000.0000000002</v>
      </c>
      <c r="K369" s="46"/>
      <c r="L369" s="46"/>
      <c r="M369" s="46"/>
      <c r="N369" s="66" t="s">
        <v>438</v>
      </c>
      <c r="O369" s="66">
        <f>SUM(O366:O368)</f>
        <v>0</v>
      </c>
      <c r="P369" s="66">
        <f>SUM(P366:P368)</f>
        <v>0</v>
      </c>
    </row>
    <row r="370" spans="1:16" s="3" customFormat="1" ht="53.25" customHeight="1">
      <c r="A370" s="92" t="s">
        <v>407</v>
      </c>
      <c r="B370" s="90"/>
      <c r="C370" s="90"/>
      <c r="D370" s="90"/>
      <c r="E370" s="90"/>
      <c r="F370" s="90"/>
      <c r="G370" s="91"/>
      <c r="H370" s="67"/>
      <c r="I370" s="22"/>
      <c r="J370" s="22"/>
      <c r="K370" s="21"/>
      <c r="L370" s="21"/>
      <c r="M370" s="21"/>
      <c r="N370" s="66"/>
      <c r="O370" s="66"/>
      <c r="P370" s="66"/>
    </row>
    <row r="371" spans="1:16" ht="46.5">
      <c r="A371" s="18">
        <v>1</v>
      </c>
      <c r="B371" s="18" t="s">
        <v>373</v>
      </c>
      <c r="C371" s="18" t="s">
        <v>330</v>
      </c>
      <c r="D371" s="14">
        <v>20</v>
      </c>
      <c r="E371" s="14"/>
      <c r="F371" s="14"/>
      <c r="G371" s="15">
        <f>D371+E371+F371</f>
        <v>20</v>
      </c>
      <c r="H371" s="24">
        <v>3252</v>
      </c>
      <c r="I371" s="20">
        <f>G371*H371</f>
        <v>65040</v>
      </c>
      <c r="J371" s="20">
        <f>I371*1.2</f>
        <v>78048</v>
      </c>
      <c r="K371" s="46"/>
      <c r="L371" s="46"/>
      <c r="M371" s="46"/>
      <c r="N371" s="46">
        <f t="shared" si="57"/>
        <v>0</v>
      </c>
      <c r="O371" s="46">
        <f t="shared" si="58"/>
        <v>0</v>
      </c>
      <c r="P371" s="46">
        <f t="shared" si="59"/>
        <v>0</v>
      </c>
    </row>
    <row r="372" spans="1:16" ht="46.5">
      <c r="A372" s="18">
        <v>2</v>
      </c>
      <c r="B372" s="18" t="s">
        <v>374</v>
      </c>
      <c r="C372" s="18" t="s">
        <v>330</v>
      </c>
      <c r="D372" s="14">
        <v>15</v>
      </c>
      <c r="E372" s="14"/>
      <c r="F372" s="14"/>
      <c r="G372" s="15">
        <f>D372+E372+F372</f>
        <v>15</v>
      </c>
      <c r="H372" s="24">
        <v>6840</v>
      </c>
      <c r="I372" s="20">
        <f>G372*H372</f>
        <v>102600</v>
      </c>
      <c r="J372" s="20">
        <f>I372*1.2</f>
        <v>123120</v>
      </c>
      <c r="K372" s="46"/>
      <c r="L372" s="46"/>
      <c r="M372" s="46"/>
      <c r="N372" s="46">
        <f t="shared" si="57"/>
        <v>0</v>
      </c>
      <c r="O372" s="46">
        <f t="shared" si="58"/>
        <v>0</v>
      </c>
      <c r="P372" s="46">
        <f t="shared" si="59"/>
        <v>0</v>
      </c>
    </row>
    <row r="373" spans="1:16" ht="46.5">
      <c r="A373" s="18">
        <v>3</v>
      </c>
      <c r="B373" s="18" t="s">
        <v>375</v>
      </c>
      <c r="C373" s="18" t="s">
        <v>330</v>
      </c>
      <c r="D373" s="14">
        <v>30</v>
      </c>
      <c r="E373" s="14"/>
      <c r="F373" s="14"/>
      <c r="G373" s="15">
        <f>D373+E373+F373</f>
        <v>30</v>
      </c>
      <c r="H373" s="24">
        <v>6000</v>
      </c>
      <c r="I373" s="20">
        <f>G373*H373</f>
        <v>180000</v>
      </c>
      <c r="J373" s="20">
        <f>I373*1.2</f>
        <v>216000</v>
      </c>
      <c r="K373" s="46"/>
      <c r="L373" s="46"/>
      <c r="M373" s="46"/>
      <c r="N373" s="46">
        <f t="shared" si="57"/>
        <v>0</v>
      </c>
      <c r="O373" s="46">
        <f t="shared" si="58"/>
        <v>0</v>
      </c>
      <c r="P373" s="46">
        <f t="shared" si="59"/>
        <v>0</v>
      </c>
    </row>
    <row r="374" spans="1:16" ht="46.5">
      <c r="A374" s="18">
        <v>4</v>
      </c>
      <c r="B374" s="88" t="s">
        <v>451</v>
      </c>
      <c r="C374" s="18" t="s">
        <v>330</v>
      </c>
      <c r="D374" s="14">
        <v>10</v>
      </c>
      <c r="E374" s="19"/>
      <c r="F374" s="19"/>
      <c r="G374" s="15">
        <f>D374+E374+F374</f>
        <v>10</v>
      </c>
      <c r="H374" s="24">
        <v>9900</v>
      </c>
      <c r="I374" s="20">
        <f>G374*H374</f>
        <v>99000</v>
      </c>
      <c r="J374" s="20">
        <f>I374*1.2</f>
        <v>118800</v>
      </c>
      <c r="K374" s="46"/>
      <c r="L374" s="46"/>
      <c r="M374" s="46"/>
      <c r="N374" s="46">
        <f t="shared" si="57"/>
        <v>0</v>
      </c>
      <c r="O374" s="46">
        <f t="shared" si="58"/>
        <v>0</v>
      </c>
      <c r="P374" s="46">
        <f t="shared" si="59"/>
        <v>0</v>
      </c>
    </row>
    <row r="375" spans="1:16" ht="62.25">
      <c r="A375" s="18">
        <v>5</v>
      </c>
      <c r="B375" s="85" t="s">
        <v>452</v>
      </c>
      <c r="C375" s="18" t="s">
        <v>330</v>
      </c>
      <c r="D375" s="14"/>
      <c r="E375" s="19"/>
      <c r="F375" s="19">
        <v>10</v>
      </c>
      <c r="G375" s="15">
        <f>D375+E375+F375</f>
        <v>10</v>
      </c>
      <c r="H375" s="24">
        <v>9000</v>
      </c>
      <c r="I375" s="20">
        <f>G375*H375</f>
        <v>90000</v>
      </c>
      <c r="J375" s="20">
        <f>I375*1.2</f>
        <v>108000</v>
      </c>
      <c r="K375" s="46"/>
      <c r="L375" s="46"/>
      <c r="M375" s="46"/>
      <c r="N375" s="46">
        <f t="shared" si="57"/>
        <v>0</v>
      </c>
      <c r="O375" s="46">
        <f t="shared" si="58"/>
        <v>0</v>
      </c>
      <c r="P375" s="46">
        <f t="shared" si="59"/>
        <v>0</v>
      </c>
    </row>
    <row r="376" spans="1:16" ht="32.25" customHeight="1">
      <c r="A376" s="18"/>
      <c r="B376" s="18"/>
      <c r="C376" s="18"/>
      <c r="D376" s="19"/>
      <c r="E376" s="19"/>
      <c r="F376" s="19"/>
      <c r="G376" s="15"/>
      <c r="H376" s="20"/>
      <c r="I376" s="16">
        <f>SUM(I371:I375)</f>
        <v>536640</v>
      </c>
      <c r="J376" s="16">
        <f>SUM(J371:J375)</f>
        <v>643968</v>
      </c>
      <c r="K376" s="46"/>
      <c r="L376" s="46"/>
      <c r="M376" s="46"/>
      <c r="N376" s="66" t="s">
        <v>438</v>
      </c>
      <c r="O376" s="66">
        <f>SUM(O371:O375)</f>
        <v>0</v>
      </c>
      <c r="P376" s="66">
        <f>SUM(P371:P375)</f>
        <v>0</v>
      </c>
    </row>
    <row r="377" spans="1:16" s="3" customFormat="1" ht="57" customHeight="1">
      <c r="A377" s="92" t="s">
        <v>408</v>
      </c>
      <c r="B377" s="90"/>
      <c r="C377" s="90"/>
      <c r="D377" s="90"/>
      <c r="E377" s="90"/>
      <c r="F377" s="90"/>
      <c r="G377" s="91"/>
      <c r="H377" s="65"/>
      <c r="I377" s="55"/>
      <c r="J377" s="55"/>
      <c r="K377" s="21"/>
      <c r="L377" s="21"/>
      <c r="M377" s="21"/>
      <c r="N377" s="66"/>
      <c r="O377" s="66"/>
      <c r="P377" s="66"/>
    </row>
    <row r="378" spans="1:16" ht="46.5">
      <c r="A378" s="25">
        <v>1</v>
      </c>
      <c r="B378" s="58" t="s">
        <v>442</v>
      </c>
      <c r="C378" s="25" t="s">
        <v>330</v>
      </c>
      <c r="D378" s="14">
        <v>10</v>
      </c>
      <c r="E378" s="14"/>
      <c r="F378" s="14"/>
      <c r="G378" s="15">
        <f>D378+E378+F378</f>
        <v>10</v>
      </c>
      <c r="H378" s="24">
        <v>4920</v>
      </c>
      <c r="I378" s="20">
        <f>G378*H378</f>
        <v>49200</v>
      </c>
      <c r="J378" s="20">
        <f>I378*1.2</f>
        <v>59040</v>
      </c>
      <c r="K378" s="46"/>
      <c r="L378" s="46"/>
      <c r="M378" s="46"/>
      <c r="N378" s="46">
        <f t="shared" si="57"/>
        <v>0</v>
      </c>
      <c r="O378" s="46">
        <f t="shared" si="58"/>
        <v>0</v>
      </c>
      <c r="P378" s="46">
        <f t="shared" si="59"/>
        <v>0</v>
      </c>
    </row>
    <row r="379" spans="1:16" ht="78">
      <c r="A379" s="25">
        <v>2</v>
      </c>
      <c r="B379" s="58" t="s">
        <v>202</v>
      </c>
      <c r="C379" s="25" t="s">
        <v>330</v>
      </c>
      <c r="D379" s="14">
        <v>10</v>
      </c>
      <c r="E379" s="14"/>
      <c r="F379" s="14"/>
      <c r="G379" s="15">
        <f>D379+E379+F379</f>
        <v>10</v>
      </c>
      <c r="H379" s="24">
        <v>4680</v>
      </c>
      <c r="I379" s="20">
        <f>G379*H379</f>
        <v>46800</v>
      </c>
      <c r="J379" s="20">
        <f>I379*1.2</f>
        <v>56160</v>
      </c>
      <c r="K379" s="46"/>
      <c r="L379" s="46"/>
      <c r="M379" s="46"/>
      <c r="N379" s="46">
        <f t="shared" si="57"/>
        <v>0</v>
      </c>
      <c r="O379" s="46">
        <f t="shared" si="58"/>
        <v>0</v>
      </c>
      <c r="P379" s="46">
        <f t="shared" si="59"/>
        <v>0</v>
      </c>
    </row>
    <row r="380" spans="1:16" ht="46.5">
      <c r="A380" s="25">
        <v>3</v>
      </c>
      <c r="B380" s="58" t="s">
        <v>203</v>
      </c>
      <c r="C380" s="25" t="s">
        <v>330</v>
      </c>
      <c r="D380" s="14">
        <v>50</v>
      </c>
      <c r="E380" s="14"/>
      <c r="F380" s="14"/>
      <c r="G380" s="15">
        <f>D380+E380+F380</f>
        <v>50</v>
      </c>
      <c r="H380" s="24">
        <v>5040</v>
      </c>
      <c r="I380" s="20">
        <f>G380*H380</f>
        <v>252000</v>
      </c>
      <c r="J380" s="20">
        <f>I380*1.2</f>
        <v>302400</v>
      </c>
      <c r="K380" s="46"/>
      <c r="L380" s="46"/>
      <c r="M380" s="46"/>
      <c r="N380" s="46">
        <f t="shared" si="57"/>
        <v>0</v>
      </c>
      <c r="O380" s="46">
        <f t="shared" si="58"/>
        <v>0</v>
      </c>
      <c r="P380" s="46">
        <f t="shared" si="59"/>
        <v>0</v>
      </c>
    </row>
    <row r="381" spans="1:16" ht="78">
      <c r="A381" s="25">
        <v>4</v>
      </c>
      <c r="B381" s="58" t="s">
        <v>204</v>
      </c>
      <c r="C381" s="25" t="s">
        <v>330</v>
      </c>
      <c r="D381" s="14">
        <v>20</v>
      </c>
      <c r="E381" s="14"/>
      <c r="F381" s="14"/>
      <c r="G381" s="15">
        <f>D381+E381+F381</f>
        <v>20</v>
      </c>
      <c r="H381" s="24">
        <v>4680</v>
      </c>
      <c r="I381" s="20">
        <f>G381*H381</f>
        <v>93600</v>
      </c>
      <c r="J381" s="20">
        <f>I381*1.2</f>
        <v>112320</v>
      </c>
      <c r="K381" s="46"/>
      <c r="L381" s="46"/>
      <c r="M381" s="46"/>
      <c r="N381" s="46">
        <f t="shared" si="57"/>
        <v>0</v>
      </c>
      <c r="O381" s="46">
        <f t="shared" si="58"/>
        <v>0</v>
      </c>
      <c r="P381" s="46">
        <f t="shared" si="59"/>
        <v>0</v>
      </c>
    </row>
    <row r="382" spans="1:16" ht="45.75" customHeight="1">
      <c r="A382" s="18"/>
      <c r="B382" s="13"/>
      <c r="C382" s="13"/>
      <c r="D382" s="14"/>
      <c r="E382" s="14"/>
      <c r="F382" s="14"/>
      <c r="G382" s="15"/>
      <c r="H382" s="16"/>
      <c r="I382" s="16">
        <f>SUM(I378:I381)</f>
        <v>441600</v>
      </c>
      <c r="J382" s="16">
        <f>I382*1.2</f>
        <v>529920</v>
      </c>
      <c r="K382" s="46"/>
      <c r="L382" s="46"/>
      <c r="M382" s="46"/>
      <c r="N382" s="66" t="s">
        <v>438</v>
      </c>
      <c r="O382" s="66">
        <f>SUM(O378:O381)</f>
        <v>0</v>
      </c>
      <c r="P382" s="66">
        <f>SUM(P378:P381)</f>
        <v>0</v>
      </c>
    </row>
    <row r="383" spans="1:16" ht="45.75" customHeight="1">
      <c r="A383" s="92" t="s">
        <v>409</v>
      </c>
      <c r="B383" s="90"/>
      <c r="C383" s="90"/>
      <c r="D383" s="90"/>
      <c r="E383" s="90"/>
      <c r="F383" s="90"/>
      <c r="G383" s="91"/>
      <c r="H383" s="67"/>
      <c r="I383" s="22"/>
      <c r="J383" s="22"/>
      <c r="K383" s="66"/>
      <c r="L383" s="66"/>
      <c r="M383" s="66"/>
      <c r="N383" s="66"/>
      <c r="O383" s="66"/>
      <c r="P383" s="66"/>
    </row>
    <row r="384" spans="1:16" ht="46.5">
      <c r="A384" s="18">
        <v>1</v>
      </c>
      <c r="B384" s="18" t="s">
        <v>205</v>
      </c>
      <c r="C384" s="18" t="s">
        <v>330</v>
      </c>
      <c r="D384" s="19">
        <v>50</v>
      </c>
      <c r="E384" s="19"/>
      <c r="F384" s="19"/>
      <c r="G384" s="15">
        <f>D384+E384+F384</f>
        <v>50</v>
      </c>
      <c r="H384" s="20">
        <v>1380</v>
      </c>
      <c r="I384" s="16">
        <f>G384*H384</f>
        <v>69000</v>
      </c>
      <c r="J384" s="16">
        <f>I384*1.2</f>
        <v>82800</v>
      </c>
      <c r="K384" s="46"/>
      <c r="L384" s="46"/>
      <c r="M384" s="46"/>
      <c r="N384" s="46">
        <f aca="true" t="shared" si="63" ref="N384:N442">L384/100*M384+L384</f>
        <v>0</v>
      </c>
      <c r="O384" s="46">
        <f aca="true" t="shared" si="64" ref="O384:O442">L384*G384</f>
        <v>0</v>
      </c>
      <c r="P384" s="46">
        <f aca="true" t="shared" si="65" ref="P384:P442">N384*G384</f>
        <v>0</v>
      </c>
    </row>
    <row r="385" spans="1:16" s="1" customFormat="1" ht="95.25" customHeight="1" hidden="1">
      <c r="A385" s="25">
        <v>1</v>
      </c>
      <c r="B385" s="33"/>
      <c r="C385" s="25" t="s">
        <v>330</v>
      </c>
      <c r="D385" s="26"/>
      <c r="E385" s="26"/>
      <c r="F385" s="26"/>
      <c r="G385" s="27"/>
      <c r="H385" s="20">
        <v>9000</v>
      </c>
      <c r="I385" s="28">
        <f>D385*H385</f>
        <v>0</v>
      </c>
      <c r="J385" s="29">
        <f>I385*1.2</f>
        <v>0</v>
      </c>
      <c r="K385" s="32"/>
      <c r="L385" s="32"/>
      <c r="M385" s="32"/>
      <c r="N385" s="46">
        <f t="shared" si="63"/>
        <v>0</v>
      </c>
      <c r="O385" s="46">
        <f t="shared" si="64"/>
        <v>0</v>
      </c>
      <c r="P385" s="46">
        <f t="shared" si="65"/>
        <v>0</v>
      </c>
    </row>
    <row r="386" spans="1:16" s="1" customFormat="1" ht="94.5" customHeight="1" hidden="1">
      <c r="A386" s="25">
        <v>2</v>
      </c>
      <c r="B386" s="33"/>
      <c r="C386" s="25" t="s">
        <v>330</v>
      </c>
      <c r="D386" s="26"/>
      <c r="E386" s="26"/>
      <c r="F386" s="26"/>
      <c r="G386" s="27"/>
      <c r="H386" s="20">
        <v>21000</v>
      </c>
      <c r="I386" s="28">
        <f>D386*H386</f>
        <v>0</v>
      </c>
      <c r="J386" s="29">
        <f>I386*1.1</f>
        <v>0</v>
      </c>
      <c r="K386" s="32"/>
      <c r="L386" s="32"/>
      <c r="M386" s="32"/>
      <c r="N386" s="46">
        <f t="shared" si="63"/>
        <v>0</v>
      </c>
      <c r="O386" s="46">
        <f t="shared" si="64"/>
        <v>0</v>
      </c>
      <c r="P386" s="46">
        <f t="shared" si="65"/>
        <v>0</v>
      </c>
    </row>
    <row r="387" spans="1:16" s="1" customFormat="1" ht="27.75" customHeight="1" hidden="1">
      <c r="A387" s="25"/>
      <c r="B387" s="25"/>
      <c r="C387" s="25"/>
      <c r="D387" s="30"/>
      <c r="E387" s="26"/>
      <c r="F387" s="26"/>
      <c r="G387" s="27"/>
      <c r="H387" s="28"/>
      <c r="I387" s="28">
        <f>SUM(I385:I386)</f>
        <v>0</v>
      </c>
      <c r="J387" s="29">
        <f>SUM(J385:J386)</f>
        <v>0</v>
      </c>
      <c r="K387" s="31"/>
      <c r="L387" s="32"/>
      <c r="M387" s="32"/>
      <c r="N387" s="46">
        <f t="shared" si="63"/>
        <v>0</v>
      </c>
      <c r="O387" s="46">
        <f t="shared" si="64"/>
        <v>0</v>
      </c>
      <c r="P387" s="46">
        <f t="shared" si="65"/>
        <v>0</v>
      </c>
    </row>
    <row r="388" spans="1:16" s="1" customFormat="1" ht="39" customHeight="1" hidden="1">
      <c r="A388" s="59"/>
      <c r="B388" s="32"/>
      <c r="C388" s="32"/>
      <c r="D388" s="32"/>
      <c r="E388" s="32"/>
      <c r="F388" s="32"/>
      <c r="G388" s="60"/>
      <c r="H388" s="20"/>
      <c r="I388" s="61"/>
      <c r="J388" s="61"/>
      <c r="K388" s="32"/>
      <c r="L388" s="32"/>
      <c r="M388" s="32"/>
      <c r="N388" s="46">
        <f t="shared" si="63"/>
        <v>0</v>
      </c>
      <c r="O388" s="46">
        <f t="shared" si="64"/>
        <v>0</v>
      </c>
      <c r="P388" s="46">
        <f t="shared" si="65"/>
        <v>0</v>
      </c>
    </row>
    <row r="389" spans="1:16" s="1" customFormat="1" ht="94.5" customHeight="1" hidden="1">
      <c r="A389" s="25"/>
      <c r="B389" s="25"/>
      <c r="C389" s="33"/>
      <c r="D389" s="30"/>
      <c r="E389" s="26"/>
      <c r="F389" s="26"/>
      <c r="G389" s="27"/>
      <c r="H389" s="28"/>
      <c r="I389" s="28"/>
      <c r="J389" s="29"/>
      <c r="K389" s="34"/>
      <c r="L389" s="32"/>
      <c r="M389" s="32"/>
      <c r="N389" s="46">
        <f t="shared" si="63"/>
        <v>0</v>
      </c>
      <c r="O389" s="46">
        <f t="shared" si="64"/>
        <v>0</v>
      </c>
      <c r="P389" s="46">
        <f t="shared" si="65"/>
        <v>0</v>
      </c>
    </row>
    <row r="390" spans="1:16" s="1" customFormat="1" ht="58.5" customHeight="1">
      <c r="A390" s="99" t="s">
        <v>410</v>
      </c>
      <c r="B390" s="90"/>
      <c r="C390" s="90"/>
      <c r="D390" s="90"/>
      <c r="E390" s="90"/>
      <c r="F390" s="90"/>
      <c r="G390" s="91"/>
      <c r="H390" s="65"/>
      <c r="I390" s="73"/>
      <c r="J390" s="73"/>
      <c r="K390" s="73"/>
      <c r="L390" s="73"/>
      <c r="M390" s="73"/>
      <c r="N390" s="66"/>
      <c r="O390" s="66"/>
      <c r="P390" s="66"/>
    </row>
    <row r="391" spans="1:16" s="1" customFormat="1" ht="75" customHeight="1">
      <c r="A391" s="25">
        <v>1</v>
      </c>
      <c r="B391" s="57" t="s">
        <v>443</v>
      </c>
      <c r="C391" s="35" t="s">
        <v>330</v>
      </c>
      <c r="D391" s="36">
        <v>5</v>
      </c>
      <c r="E391" s="37"/>
      <c r="F391" s="38"/>
      <c r="G391" s="39">
        <f>D391+E391+F391</f>
        <v>5</v>
      </c>
      <c r="H391" s="40">
        <v>4500</v>
      </c>
      <c r="I391" s="41">
        <f>G391*H391</f>
        <v>22500</v>
      </c>
      <c r="J391" s="20">
        <f>I391*1.2</f>
        <v>27000</v>
      </c>
      <c r="K391" s="32"/>
      <c r="L391" s="32"/>
      <c r="M391" s="32"/>
      <c r="N391" s="46">
        <f t="shared" si="63"/>
        <v>0</v>
      </c>
      <c r="O391" s="46">
        <f t="shared" si="64"/>
        <v>0</v>
      </c>
      <c r="P391" s="46">
        <f t="shared" si="65"/>
        <v>0</v>
      </c>
    </row>
    <row r="392" spans="1:16" s="1" customFormat="1" ht="77.25" customHeight="1">
      <c r="A392" s="25">
        <v>2</v>
      </c>
      <c r="B392" s="57" t="s">
        <v>364</v>
      </c>
      <c r="C392" s="35" t="s">
        <v>330</v>
      </c>
      <c r="D392" s="36">
        <v>5</v>
      </c>
      <c r="E392" s="37"/>
      <c r="F392" s="38"/>
      <c r="G392" s="39">
        <f>D392+E392+F392</f>
        <v>5</v>
      </c>
      <c r="H392" s="40">
        <v>4900</v>
      </c>
      <c r="I392" s="41">
        <f>G392*H392</f>
        <v>24500</v>
      </c>
      <c r="J392" s="20">
        <f>I392*1.2</f>
        <v>29400</v>
      </c>
      <c r="K392" s="32"/>
      <c r="L392" s="32"/>
      <c r="M392" s="32"/>
      <c r="N392" s="46">
        <f t="shared" si="63"/>
        <v>0</v>
      </c>
      <c r="O392" s="46">
        <f t="shared" si="64"/>
        <v>0</v>
      </c>
      <c r="P392" s="46">
        <f t="shared" si="65"/>
        <v>0</v>
      </c>
    </row>
    <row r="393" spans="1:16" s="1" customFormat="1" ht="72" customHeight="1">
      <c r="A393" s="25">
        <v>3</v>
      </c>
      <c r="B393" s="57" t="s">
        <v>365</v>
      </c>
      <c r="C393" s="35" t="s">
        <v>330</v>
      </c>
      <c r="D393" s="36">
        <v>5</v>
      </c>
      <c r="E393" s="37"/>
      <c r="F393" s="38"/>
      <c r="G393" s="39">
        <f>D393+E393+F393</f>
        <v>5</v>
      </c>
      <c r="H393" s="40">
        <v>10000</v>
      </c>
      <c r="I393" s="41">
        <f>G393*H393</f>
        <v>50000</v>
      </c>
      <c r="J393" s="20">
        <f>I393*1.2</f>
        <v>60000</v>
      </c>
      <c r="K393" s="32"/>
      <c r="L393" s="32"/>
      <c r="M393" s="32"/>
      <c r="N393" s="46">
        <f t="shared" si="63"/>
        <v>0</v>
      </c>
      <c r="O393" s="46">
        <f t="shared" si="64"/>
        <v>0</v>
      </c>
      <c r="P393" s="46">
        <f t="shared" si="65"/>
        <v>0</v>
      </c>
    </row>
    <row r="394" spans="1:16" s="1" customFormat="1" ht="31.5" customHeight="1">
      <c r="A394" s="25"/>
      <c r="B394" s="35"/>
      <c r="C394" s="35"/>
      <c r="D394" s="42"/>
      <c r="E394" s="37"/>
      <c r="F394" s="37"/>
      <c r="G394" s="39"/>
      <c r="H394" s="41"/>
      <c r="I394" s="43">
        <f>SUM(I391:I393)</f>
        <v>97000</v>
      </c>
      <c r="J394" s="29">
        <f>SUM(J391:J393)</f>
        <v>116400</v>
      </c>
      <c r="K394" s="31"/>
      <c r="L394" s="32"/>
      <c r="M394" s="32"/>
      <c r="N394" s="66" t="s">
        <v>438</v>
      </c>
      <c r="O394" s="66">
        <f>SUM(O391:O393)</f>
        <v>0</v>
      </c>
      <c r="P394" s="66">
        <f>SUM(P391:P393)</f>
        <v>0</v>
      </c>
    </row>
    <row r="395" spans="1:16" s="1" customFormat="1" ht="47.25" customHeight="1">
      <c r="A395" s="99" t="s">
        <v>439</v>
      </c>
      <c r="B395" s="90"/>
      <c r="C395" s="90"/>
      <c r="D395" s="90"/>
      <c r="E395" s="90"/>
      <c r="F395" s="90"/>
      <c r="G395" s="91"/>
      <c r="H395" s="65"/>
      <c r="I395" s="73"/>
      <c r="J395" s="73"/>
      <c r="K395" s="73"/>
      <c r="L395" s="73"/>
      <c r="M395" s="73"/>
      <c r="N395" s="66"/>
      <c r="O395" s="66"/>
      <c r="P395" s="66"/>
    </row>
    <row r="396" spans="1:16" s="1" customFormat="1" ht="60.75" customHeight="1">
      <c r="A396" s="25">
        <v>1</v>
      </c>
      <c r="B396" s="33" t="s">
        <v>176</v>
      </c>
      <c r="C396" s="25" t="s">
        <v>330</v>
      </c>
      <c r="D396" s="26">
        <v>5</v>
      </c>
      <c r="E396" s="44"/>
      <c r="F396" s="26"/>
      <c r="G396" s="27">
        <f>D396+E396+F396</f>
        <v>5</v>
      </c>
      <c r="H396" s="40">
        <v>50000</v>
      </c>
      <c r="I396" s="28">
        <f>G396*H396</f>
        <v>250000</v>
      </c>
      <c r="J396" s="40">
        <f>I396*1.2</f>
        <v>300000</v>
      </c>
      <c r="K396" s="32"/>
      <c r="L396" s="32"/>
      <c r="M396" s="32"/>
      <c r="N396" s="46">
        <f t="shared" si="63"/>
        <v>0</v>
      </c>
      <c r="O396" s="46">
        <f t="shared" si="64"/>
        <v>0</v>
      </c>
      <c r="P396" s="46">
        <f t="shared" si="65"/>
        <v>0</v>
      </c>
    </row>
    <row r="397" spans="1:16" s="1" customFormat="1" ht="64.5" customHeight="1">
      <c r="A397" s="25">
        <v>2</v>
      </c>
      <c r="B397" s="33" t="s">
        <v>177</v>
      </c>
      <c r="C397" s="25" t="s">
        <v>330</v>
      </c>
      <c r="D397" s="26">
        <v>12</v>
      </c>
      <c r="E397" s="44"/>
      <c r="F397" s="26"/>
      <c r="G397" s="27">
        <f>D397+E397+F397</f>
        <v>12</v>
      </c>
      <c r="H397" s="40">
        <v>50000</v>
      </c>
      <c r="I397" s="28">
        <f>G397*H397</f>
        <v>600000</v>
      </c>
      <c r="J397" s="40">
        <f>I397*1.2</f>
        <v>720000</v>
      </c>
      <c r="K397" s="32"/>
      <c r="L397" s="32"/>
      <c r="M397" s="32"/>
      <c r="N397" s="46">
        <f t="shared" si="63"/>
        <v>0</v>
      </c>
      <c r="O397" s="46">
        <f t="shared" si="64"/>
        <v>0</v>
      </c>
      <c r="P397" s="46">
        <f t="shared" si="65"/>
        <v>0</v>
      </c>
    </row>
    <row r="398" spans="1:16" s="1" customFormat="1" ht="38.25" customHeight="1">
      <c r="A398" s="25"/>
      <c r="B398" s="25"/>
      <c r="C398" s="25"/>
      <c r="D398" s="30"/>
      <c r="E398" s="26"/>
      <c r="F398" s="26"/>
      <c r="G398" s="27"/>
      <c r="H398" s="28"/>
      <c r="I398" s="45">
        <f>SUM(I396:I397)</f>
        <v>850000</v>
      </c>
      <c r="J398" s="29">
        <f>SUM(J396:J397)</f>
        <v>1020000</v>
      </c>
      <c r="K398" s="31"/>
      <c r="L398" s="32"/>
      <c r="M398" s="32"/>
      <c r="N398" s="66" t="s">
        <v>438</v>
      </c>
      <c r="O398" s="66">
        <f>SUM(O396:O397)</f>
        <v>0</v>
      </c>
      <c r="P398" s="66">
        <f>SUM(P396:P397)</f>
        <v>0</v>
      </c>
    </row>
    <row r="399" spans="1:16" s="1" customFormat="1" ht="35.25" customHeight="1">
      <c r="A399" s="99" t="s">
        <v>411</v>
      </c>
      <c r="B399" s="90"/>
      <c r="C399" s="90"/>
      <c r="D399" s="90"/>
      <c r="E399" s="90"/>
      <c r="F399" s="90"/>
      <c r="G399" s="91"/>
      <c r="H399" s="65"/>
      <c r="I399" s="73"/>
      <c r="J399" s="73"/>
      <c r="K399" s="73"/>
      <c r="L399" s="73"/>
      <c r="M399" s="73"/>
      <c r="N399" s="66"/>
      <c r="O399" s="66"/>
      <c r="P399" s="66"/>
    </row>
    <row r="400" spans="1:16" s="1" customFormat="1" ht="67.5" customHeight="1">
      <c r="A400" s="25">
        <v>1</v>
      </c>
      <c r="B400" s="33" t="s">
        <v>178</v>
      </c>
      <c r="C400" s="25" t="s">
        <v>330</v>
      </c>
      <c r="D400" s="44">
        <v>8</v>
      </c>
      <c r="E400" s="26"/>
      <c r="F400" s="26"/>
      <c r="G400" s="27">
        <f>D400+E400+F400</f>
        <v>8</v>
      </c>
      <c r="H400" s="40">
        <v>50000</v>
      </c>
      <c r="I400" s="28">
        <f>G400*H400</f>
        <v>400000</v>
      </c>
      <c r="J400" s="40">
        <f>I400*1.2</f>
        <v>480000</v>
      </c>
      <c r="K400" s="32"/>
      <c r="L400" s="32"/>
      <c r="M400" s="32"/>
      <c r="N400" s="46">
        <f t="shared" si="63"/>
        <v>0</v>
      </c>
      <c r="O400" s="46">
        <f t="shared" si="64"/>
        <v>0</v>
      </c>
      <c r="P400" s="46">
        <f t="shared" si="65"/>
        <v>0</v>
      </c>
    </row>
    <row r="401" spans="1:16" s="1" customFormat="1" ht="71.25" customHeight="1">
      <c r="A401" s="25">
        <v>2</v>
      </c>
      <c r="B401" s="33" t="s">
        <v>179</v>
      </c>
      <c r="C401" s="25" t="s">
        <v>330</v>
      </c>
      <c r="D401" s="44">
        <v>12</v>
      </c>
      <c r="E401" s="26"/>
      <c r="F401" s="26"/>
      <c r="G401" s="27">
        <f>D401+E401+F401</f>
        <v>12</v>
      </c>
      <c r="H401" s="40">
        <v>50000</v>
      </c>
      <c r="I401" s="28">
        <f>G401*H401</f>
        <v>600000</v>
      </c>
      <c r="J401" s="40">
        <f>I401*1.2</f>
        <v>720000</v>
      </c>
      <c r="K401" s="32"/>
      <c r="L401" s="32"/>
      <c r="M401" s="32"/>
      <c r="N401" s="46">
        <f t="shared" si="63"/>
        <v>0</v>
      </c>
      <c r="O401" s="46">
        <f t="shared" si="64"/>
        <v>0</v>
      </c>
      <c r="P401" s="46">
        <f t="shared" si="65"/>
        <v>0</v>
      </c>
    </row>
    <row r="402" spans="1:16" s="1" customFormat="1" ht="38.25" customHeight="1">
      <c r="A402" s="25"/>
      <c r="B402" s="25"/>
      <c r="C402" s="25"/>
      <c r="D402" s="30"/>
      <c r="E402" s="26"/>
      <c r="F402" s="26"/>
      <c r="G402" s="27"/>
      <c r="H402" s="28"/>
      <c r="I402" s="45">
        <f>SUM(I400:I401)</f>
        <v>1000000</v>
      </c>
      <c r="J402" s="29">
        <f>SUM(J400:J401)</f>
        <v>1200000</v>
      </c>
      <c r="K402" s="31"/>
      <c r="L402" s="32"/>
      <c r="M402" s="32"/>
      <c r="N402" s="66" t="s">
        <v>438</v>
      </c>
      <c r="O402" s="66">
        <f>SUM(O400:O401)</f>
        <v>0</v>
      </c>
      <c r="P402" s="66">
        <f>SUM(P400:P401)</f>
        <v>0</v>
      </c>
    </row>
    <row r="403" spans="1:16" s="1" customFormat="1" ht="39" customHeight="1">
      <c r="A403" s="99" t="s">
        <v>412</v>
      </c>
      <c r="B403" s="90"/>
      <c r="C403" s="90"/>
      <c r="D403" s="90"/>
      <c r="E403" s="90"/>
      <c r="F403" s="90"/>
      <c r="G403" s="91"/>
      <c r="H403" s="74"/>
      <c r="I403" s="75"/>
      <c r="J403" s="75"/>
      <c r="K403" s="75"/>
      <c r="L403" s="75"/>
      <c r="M403" s="75"/>
      <c r="N403" s="66"/>
      <c r="O403" s="66"/>
      <c r="P403" s="66"/>
    </row>
    <row r="404" spans="1:16" s="1" customFormat="1" ht="48" customHeight="1">
      <c r="A404" s="25">
        <v>1</v>
      </c>
      <c r="B404" s="33" t="s">
        <v>180</v>
      </c>
      <c r="C404" s="25" t="s">
        <v>330</v>
      </c>
      <c r="D404" s="44">
        <v>6</v>
      </c>
      <c r="E404" s="26"/>
      <c r="F404" s="26"/>
      <c r="G404" s="27">
        <f>D404+E404+F404</f>
        <v>6</v>
      </c>
      <c r="H404" s="40">
        <v>30000</v>
      </c>
      <c r="I404" s="28">
        <f>G404*H404</f>
        <v>180000</v>
      </c>
      <c r="J404" s="40">
        <f>I404*1.1</f>
        <v>198000.00000000003</v>
      </c>
      <c r="K404" s="32"/>
      <c r="L404" s="32"/>
      <c r="M404" s="32"/>
      <c r="N404" s="46">
        <f t="shared" si="63"/>
        <v>0</v>
      </c>
      <c r="O404" s="46">
        <f t="shared" si="64"/>
        <v>0</v>
      </c>
      <c r="P404" s="46">
        <f t="shared" si="65"/>
        <v>0</v>
      </c>
    </row>
    <row r="405" spans="1:16" s="1" customFormat="1" ht="54.75" customHeight="1">
      <c r="A405" s="25">
        <v>2</v>
      </c>
      <c r="B405" s="33" t="s">
        <v>181</v>
      </c>
      <c r="C405" s="25" t="s">
        <v>330</v>
      </c>
      <c r="D405" s="44">
        <v>24</v>
      </c>
      <c r="E405" s="26"/>
      <c r="F405" s="26"/>
      <c r="G405" s="27">
        <f>D405+E405+F405</f>
        <v>24</v>
      </c>
      <c r="H405" s="40">
        <v>31000</v>
      </c>
      <c r="I405" s="28">
        <f>G405*H405</f>
        <v>744000</v>
      </c>
      <c r="J405" s="40">
        <f>I405*1.1</f>
        <v>818400.0000000001</v>
      </c>
      <c r="K405" s="32"/>
      <c r="L405" s="32"/>
      <c r="M405" s="32"/>
      <c r="N405" s="46">
        <f t="shared" si="63"/>
        <v>0</v>
      </c>
      <c r="O405" s="46">
        <f t="shared" si="64"/>
        <v>0</v>
      </c>
      <c r="P405" s="46">
        <f t="shared" si="65"/>
        <v>0</v>
      </c>
    </row>
    <row r="406" spans="1:16" s="1" customFormat="1" ht="40.5" customHeight="1">
      <c r="A406" s="25"/>
      <c r="B406" s="25"/>
      <c r="C406" s="25"/>
      <c r="D406" s="30"/>
      <c r="E406" s="26"/>
      <c r="F406" s="26"/>
      <c r="G406" s="27"/>
      <c r="H406" s="28"/>
      <c r="I406" s="45">
        <f>SUM(I404:I405)</f>
        <v>924000</v>
      </c>
      <c r="J406" s="29">
        <f>SUM(J404:J405)</f>
        <v>1016400.0000000001</v>
      </c>
      <c r="K406" s="31"/>
      <c r="L406" s="32"/>
      <c r="M406" s="32"/>
      <c r="N406" s="66" t="s">
        <v>438</v>
      </c>
      <c r="O406" s="66">
        <f>SUM(O404:O405)</f>
        <v>0</v>
      </c>
      <c r="P406" s="66">
        <f>SUM(P404:P405)</f>
        <v>0</v>
      </c>
    </row>
    <row r="407" spans="1:16" s="1" customFormat="1" ht="35.25" customHeight="1">
      <c r="A407" s="89" t="s">
        <v>413</v>
      </c>
      <c r="B407" s="93"/>
      <c r="C407" s="93"/>
      <c r="D407" s="93"/>
      <c r="E407" s="93"/>
      <c r="F407" s="93"/>
      <c r="G407" s="94"/>
      <c r="H407" s="77"/>
      <c r="I407" s="76"/>
      <c r="J407" s="76"/>
      <c r="K407" s="76"/>
      <c r="L407" s="76"/>
      <c r="M407" s="76"/>
      <c r="N407" s="66"/>
      <c r="O407" s="66"/>
      <c r="P407" s="66"/>
    </row>
    <row r="408" spans="1:16" s="1" customFormat="1" ht="60" customHeight="1">
      <c r="A408" s="25">
        <v>1</v>
      </c>
      <c r="B408" s="33" t="s">
        <v>366</v>
      </c>
      <c r="C408" s="25" t="s">
        <v>330</v>
      </c>
      <c r="D408" s="44">
        <v>6</v>
      </c>
      <c r="E408" s="26"/>
      <c r="F408" s="26"/>
      <c r="G408" s="27">
        <f>D408+E408+F408</f>
        <v>6</v>
      </c>
      <c r="H408" s="40">
        <v>3000</v>
      </c>
      <c r="I408" s="28">
        <f>G408*H408</f>
        <v>18000</v>
      </c>
      <c r="J408" s="40">
        <f>I408*1.2</f>
        <v>21600</v>
      </c>
      <c r="K408" s="32"/>
      <c r="L408" s="32"/>
      <c r="M408" s="32"/>
      <c r="N408" s="46">
        <f t="shared" si="63"/>
        <v>0</v>
      </c>
      <c r="O408" s="46">
        <f t="shared" si="64"/>
        <v>0</v>
      </c>
      <c r="P408" s="46">
        <f t="shared" si="65"/>
        <v>0</v>
      </c>
    </row>
    <row r="409" spans="1:16" s="1" customFormat="1" ht="62.25" customHeight="1">
      <c r="A409" s="25">
        <v>2</v>
      </c>
      <c r="B409" s="33" t="s">
        <v>367</v>
      </c>
      <c r="C409" s="25" t="s">
        <v>330</v>
      </c>
      <c r="D409" s="44">
        <v>6</v>
      </c>
      <c r="E409" s="26"/>
      <c r="F409" s="26"/>
      <c r="G409" s="27">
        <f aca="true" t="shared" si="66" ref="G409:G416">D409+E409+F409</f>
        <v>6</v>
      </c>
      <c r="H409" s="40">
        <v>3000</v>
      </c>
      <c r="I409" s="28">
        <f aca="true" t="shared" si="67" ref="I409:I416">G409*H409</f>
        <v>18000</v>
      </c>
      <c r="J409" s="40">
        <f aca="true" t="shared" si="68" ref="J409:J416">I409*1.2</f>
        <v>21600</v>
      </c>
      <c r="K409" s="32"/>
      <c r="L409" s="32"/>
      <c r="M409" s="32"/>
      <c r="N409" s="46">
        <f t="shared" si="63"/>
        <v>0</v>
      </c>
      <c r="O409" s="46">
        <f t="shared" si="64"/>
        <v>0</v>
      </c>
      <c r="P409" s="46">
        <f t="shared" si="65"/>
        <v>0</v>
      </c>
    </row>
    <row r="410" spans="1:16" s="1" customFormat="1" ht="76.5" customHeight="1">
      <c r="A410" s="25">
        <v>3</v>
      </c>
      <c r="B410" s="33" t="s">
        <v>368</v>
      </c>
      <c r="C410" s="25" t="s">
        <v>330</v>
      </c>
      <c r="D410" s="44">
        <v>15</v>
      </c>
      <c r="E410" s="26"/>
      <c r="F410" s="26"/>
      <c r="G410" s="27">
        <f t="shared" si="66"/>
        <v>15</v>
      </c>
      <c r="H410" s="40">
        <v>23000</v>
      </c>
      <c r="I410" s="28">
        <f t="shared" si="67"/>
        <v>345000</v>
      </c>
      <c r="J410" s="40">
        <f t="shared" si="68"/>
        <v>414000</v>
      </c>
      <c r="K410" s="32"/>
      <c r="L410" s="32"/>
      <c r="M410" s="32"/>
      <c r="N410" s="46">
        <f t="shared" si="63"/>
        <v>0</v>
      </c>
      <c r="O410" s="46">
        <f t="shared" si="64"/>
        <v>0</v>
      </c>
      <c r="P410" s="46">
        <f t="shared" si="65"/>
        <v>0</v>
      </c>
    </row>
    <row r="411" spans="1:16" s="1" customFormat="1" ht="76.5" customHeight="1">
      <c r="A411" s="25">
        <v>4</v>
      </c>
      <c r="B411" s="33" t="s">
        <v>182</v>
      </c>
      <c r="C411" s="25" t="s">
        <v>330</v>
      </c>
      <c r="D411" s="44">
        <v>30</v>
      </c>
      <c r="E411" s="26"/>
      <c r="F411" s="26"/>
      <c r="G411" s="27">
        <f t="shared" si="66"/>
        <v>30</v>
      </c>
      <c r="H411" s="40">
        <v>23000</v>
      </c>
      <c r="I411" s="28">
        <f t="shared" si="67"/>
        <v>690000</v>
      </c>
      <c r="J411" s="40">
        <f t="shared" si="68"/>
        <v>828000</v>
      </c>
      <c r="K411" s="32"/>
      <c r="L411" s="32"/>
      <c r="M411" s="32"/>
      <c r="N411" s="46">
        <f t="shared" si="63"/>
        <v>0</v>
      </c>
      <c r="O411" s="46">
        <f t="shared" si="64"/>
        <v>0</v>
      </c>
      <c r="P411" s="46">
        <f t="shared" si="65"/>
        <v>0</v>
      </c>
    </row>
    <row r="412" spans="1:16" s="1" customFormat="1" ht="69.75" customHeight="1">
      <c r="A412" s="25">
        <v>5</v>
      </c>
      <c r="B412" s="33" t="s">
        <v>56</v>
      </c>
      <c r="C412" s="25" t="s">
        <v>330</v>
      </c>
      <c r="D412" s="44">
        <v>15</v>
      </c>
      <c r="E412" s="26"/>
      <c r="F412" s="26"/>
      <c r="G412" s="27">
        <f t="shared" si="66"/>
        <v>15</v>
      </c>
      <c r="H412" s="40">
        <v>23000</v>
      </c>
      <c r="I412" s="28">
        <f t="shared" si="67"/>
        <v>345000</v>
      </c>
      <c r="J412" s="40">
        <f t="shared" si="68"/>
        <v>414000</v>
      </c>
      <c r="K412" s="32"/>
      <c r="L412" s="32"/>
      <c r="M412" s="32"/>
      <c r="N412" s="46">
        <f t="shared" si="63"/>
        <v>0</v>
      </c>
      <c r="O412" s="46">
        <f t="shared" si="64"/>
        <v>0</v>
      </c>
      <c r="P412" s="46">
        <f t="shared" si="65"/>
        <v>0</v>
      </c>
    </row>
    <row r="413" spans="1:16" s="1" customFormat="1" ht="68.25" customHeight="1">
      <c r="A413" s="25">
        <v>6</v>
      </c>
      <c r="B413" s="33" t="s">
        <v>183</v>
      </c>
      <c r="C413" s="25" t="s">
        <v>330</v>
      </c>
      <c r="D413" s="44">
        <v>48</v>
      </c>
      <c r="E413" s="26"/>
      <c r="F413" s="26"/>
      <c r="G413" s="27">
        <f t="shared" si="66"/>
        <v>48</v>
      </c>
      <c r="H413" s="40">
        <v>23000</v>
      </c>
      <c r="I413" s="28">
        <f t="shared" si="67"/>
        <v>1104000</v>
      </c>
      <c r="J413" s="40">
        <f t="shared" si="68"/>
        <v>1324800</v>
      </c>
      <c r="K413" s="32"/>
      <c r="L413" s="32"/>
      <c r="M413" s="32"/>
      <c r="N413" s="46">
        <f t="shared" si="63"/>
        <v>0</v>
      </c>
      <c r="O413" s="46">
        <f t="shared" si="64"/>
        <v>0</v>
      </c>
      <c r="P413" s="46">
        <f t="shared" si="65"/>
        <v>0</v>
      </c>
    </row>
    <row r="414" spans="1:16" s="1" customFormat="1" ht="70.5" customHeight="1">
      <c r="A414" s="25">
        <v>7</v>
      </c>
      <c r="B414" s="33" t="s">
        <v>57</v>
      </c>
      <c r="C414" s="25" t="s">
        <v>330</v>
      </c>
      <c r="D414" s="44">
        <v>30</v>
      </c>
      <c r="E414" s="26"/>
      <c r="F414" s="26"/>
      <c r="G414" s="27">
        <f t="shared" si="66"/>
        <v>30</v>
      </c>
      <c r="H414" s="40">
        <v>23000</v>
      </c>
      <c r="I414" s="28">
        <f t="shared" si="67"/>
        <v>690000</v>
      </c>
      <c r="J414" s="40">
        <f t="shared" si="68"/>
        <v>828000</v>
      </c>
      <c r="K414" s="32"/>
      <c r="L414" s="32"/>
      <c r="M414" s="32"/>
      <c r="N414" s="46">
        <f t="shared" si="63"/>
        <v>0</v>
      </c>
      <c r="O414" s="46">
        <f t="shared" si="64"/>
        <v>0</v>
      </c>
      <c r="P414" s="46">
        <f t="shared" si="65"/>
        <v>0</v>
      </c>
    </row>
    <row r="415" spans="1:16" s="1" customFormat="1" ht="72" customHeight="1">
      <c r="A415" s="25">
        <v>8</v>
      </c>
      <c r="B415" s="33" t="s">
        <v>184</v>
      </c>
      <c r="C415" s="25" t="s">
        <v>330</v>
      </c>
      <c r="D415" s="44">
        <v>10</v>
      </c>
      <c r="E415" s="26"/>
      <c r="F415" s="26"/>
      <c r="G415" s="27">
        <f t="shared" si="66"/>
        <v>10</v>
      </c>
      <c r="H415" s="40">
        <v>25000</v>
      </c>
      <c r="I415" s="28">
        <f t="shared" si="67"/>
        <v>250000</v>
      </c>
      <c r="J415" s="40">
        <f t="shared" si="68"/>
        <v>300000</v>
      </c>
      <c r="K415" s="32"/>
      <c r="L415" s="32"/>
      <c r="M415" s="32"/>
      <c r="N415" s="46">
        <f t="shared" si="63"/>
        <v>0</v>
      </c>
      <c r="O415" s="46">
        <f t="shared" si="64"/>
        <v>0</v>
      </c>
      <c r="P415" s="46">
        <f t="shared" si="65"/>
        <v>0</v>
      </c>
    </row>
    <row r="416" spans="1:16" s="1" customFormat="1" ht="72.75" customHeight="1">
      <c r="A416" s="25">
        <v>9</v>
      </c>
      <c r="B416" s="33" t="s">
        <v>185</v>
      </c>
      <c r="C416" s="25" t="s">
        <v>330</v>
      </c>
      <c r="D416" s="44">
        <v>50</v>
      </c>
      <c r="E416" s="26"/>
      <c r="F416" s="26"/>
      <c r="G416" s="27">
        <f t="shared" si="66"/>
        <v>50</v>
      </c>
      <c r="H416" s="40">
        <v>25000</v>
      </c>
      <c r="I416" s="28">
        <f t="shared" si="67"/>
        <v>1250000</v>
      </c>
      <c r="J416" s="40">
        <f t="shared" si="68"/>
        <v>1500000</v>
      </c>
      <c r="K416" s="32"/>
      <c r="L416" s="32"/>
      <c r="M416" s="32"/>
      <c r="N416" s="46">
        <f t="shared" si="63"/>
        <v>0</v>
      </c>
      <c r="O416" s="46">
        <f t="shared" si="64"/>
        <v>0</v>
      </c>
      <c r="P416" s="46">
        <f t="shared" si="65"/>
        <v>0</v>
      </c>
    </row>
    <row r="417" spans="1:16" s="1" customFormat="1" ht="32.25" customHeight="1">
      <c r="A417" s="25"/>
      <c r="B417" s="25"/>
      <c r="C417" s="25"/>
      <c r="D417" s="30"/>
      <c r="E417" s="26"/>
      <c r="F417" s="26"/>
      <c r="G417" s="27"/>
      <c r="H417" s="28"/>
      <c r="I417" s="45">
        <f>SUM(I408:I416)</f>
        <v>4710000</v>
      </c>
      <c r="J417" s="29">
        <f>SUM(J408:J416)</f>
        <v>5652000</v>
      </c>
      <c r="K417" s="31"/>
      <c r="L417" s="32"/>
      <c r="M417" s="32"/>
      <c r="N417" s="66" t="s">
        <v>438</v>
      </c>
      <c r="O417" s="66">
        <f>SUM(O408:O416)</f>
        <v>0</v>
      </c>
      <c r="P417" s="66">
        <f>SUM(P408:P416)</f>
        <v>0</v>
      </c>
    </row>
    <row r="418" spans="1:16" s="1" customFormat="1" ht="35.25" customHeight="1">
      <c r="A418" s="89" t="s">
        <v>414</v>
      </c>
      <c r="B418" s="90"/>
      <c r="C418" s="90"/>
      <c r="D418" s="90"/>
      <c r="E418" s="90"/>
      <c r="F418" s="90"/>
      <c r="G418" s="91"/>
      <c r="H418" s="77"/>
      <c r="I418" s="76"/>
      <c r="J418" s="76"/>
      <c r="K418" s="76"/>
      <c r="L418" s="76"/>
      <c r="M418" s="76"/>
      <c r="N418" s="66"/>
      <c r="O418" s="66"/>
      <c r="P418" s="66"/>
    </row>
    <row r="419" spans="1:16" s="1" customFormat="1" ht="67.5" customHeight="1">
      <c r="A419" s="25">
        <v>1</v>
      </c>
      <c r="B419" s="33" t="s">
        <v>186</v>
      </c>
      <c r="C419" s="25" t="s">
        <v>330</v>
      </c>
      <c r="D419" s="44">
        <v>9</v>
      </c>
      <c r="E419" s="26"/>
      <c r="F419" s="26"/>
      <c r="G419" s="27">
        <f aca="true" t="shared" si="69" ref="G419:G424">D419+E419+F419</f>
        <v>9</v>
      </c>
      <c r="H419" s="40">
        <v>9000</v>
      </c>
      <c r="I419" s="28">
        <f aca="true" t="shared" si="70" ref="I419:I424">G419*H419</f>
        <v>81000</v>
      </c>
      <c r="J419" s="40">
        <f aca="true" t="shared" si="71" ref="J419:J424">I419*1.2</f>
        <v>97200</v>
      </c>
      <c r="K419" s="32"/>
      <c r="L419" s="32"/>
      <c r="M419" s="32"/>
      <c r="N419" s="46">
        <f t="shared" si="63"/>
        <v>0</v>
      </c>
      <c r="O419" s="46">
        <f t="shared" si="64"/>
        <v>0</v>
      </c>
      <c r="P419" s="46">
        <f t="shared" si="65"/>
        <v>0</v>
      </c>
    </row>
    <row r="420" spans="1:16" s="1" customFormat="1" ht="57.75" customHeight="1">
      <c r="A420" s="25">
        <v>2</v>
      </c>
      <c r="B420" s="33" t="s">
        <v>187</v>
      </c>
      <c r="C420" s="25" t="s">
        <v>330</v>
      </c>
      <c r="D420" s="44">
        <v>3</v>
      </c>
      <c r="E420" s="26"/>
      <c r="F420" s="26"/>
      <c r="G420" s="27">
        <f t="shared" si="69"/>
        <v>3</v>
      </c>
      <c r="H420" s="40">
        <v>9000</v>
      </c>
      <c r="I420" s="28">
        <f t="shared" si="70"/>
        <v>27000</v>
      </c>
      <c r="J420" s="40">
        <f t="shared" si="71"/>
        <v>32400</v>
      </c>
      <c r="K420" s="32"/>
      <c r="L420" s="32"/>
      <c r="M420" s="32"/>
      <c r="N420" s="46">
        <f t="shared" si="63"/>
        <v>0</v>
      </c>
      <c r="O420" s="46">
        <f t="shared" si="64"/>
        <v>0</v>
      </c>
      <c r="P420" s="46">
        <f t="shared" si="65"/>
        <v>0</v>
      </c>
    </row>
    <row r="421" spans="1:16" s="1" customFormat="1" ht="60.75" customHeight="1">
      <c r="A421" s="25">
        <v>3</v>
      </c>
      <c r="B421" s="33" t="s">
        <v>188</v>
      </c>
      <c r="C421" s="25" t="s">
        <v>330</v>
      </c>
      <c r="D421" s="44">
        <v>18</v>
      </c>
      <c r="E421" s="26"/>
      <c r="F421" s="26"/>
      <c r="G421" s="27">
        <f t="shared" si="69"/>
        <v>18</v>
      </c>
      <c r="H421" s="40">
        <v>21000</v>
      </c>
      <c r="I421" s="28">
        <f t="shared" si="70"/>
        <v>378000</v>
      </c>
      <c r="J421" s="40">
        <f t="shared" si="71"/>
        <v>453600</v>
      </c>
      <c r="K421" s="32"/>
      <c r="L421" s="32"/>
      <c r="M421" s="32"/>
      <c r="N421" s="46">
        <f t="shared" si="63"/>
        <v>0</v>
      </c>
      <c r="O421" s="46">
        <f t="shared" si="64"/>
        <v>0</v>
      </c>
      <c r="P421" s="46">
        <f t="shared" si="65"/>
        <v>0</v>
      </c>
    </row>
    <row r="422" spans="1:16" s="1" customFormat="1" ht="56.25" customHeight="1">
      <c r="A422" s="25">
        <v>4</v>
      </c>
      <c r="B422" s="33" t="s">
        <v>189</v>
      </c>
      <c r="C422" s="25" t="s">
        <v>330</v>
      </c>
      <c r="D422" s="44">
        <v>18</v>
      </c>
      <c r="E422" s="26"/>
      <c r="F422" s="26"/>
      <c r="G422" s="27">
        <f t="shared" si="69"/>
        <v>18</v>
      </c>
      <c r="H422" s="40">
        <v>24000</v>
      </c>
      <c r="I422" s="28">
        <f t="shared" si="70"/>
        <v>432000</v>
      </c>
      <c r="J422" s="40">
        <f t="shared" si="71"/>
        <v>518400</v>
      </c>
      <c r="K422" s="32"/>
      <c r="L422" s="32"/>
      <c r="M422" s="32"/>
      <c r="N422" s="46">
        <f t="shared" si="63"/>
        <v>0</v>
      </c>
      <c r="O422" s="46">
        <f t="shared" si="64"/>
        <v>0</v>
      </c>
      <c r="P422" s="46">
        <f t="shared" si="65"/>
        <v>0</v>
      </c>
    </row>
    <row r="423" spans="1:16" s="1" customFormat="1" ht="64.5" customHeight="1">
      <c r="A423" s="25">
        <v>5</v>
      </c>
      <c r="B423" s="62" t="s">
        <v>369</v>
      </c>
      <c r="C423" s="25" t="s">
        <v>330</v>
      </c>
      <c r="D423" s="44">
        <v>4</v>
      </c>
      <c r="E423" s="26"/>
      <c r="F423" s="26"/>
      <c r="G423" s="27">
        <f t="shared" si="69"/>
        <v>4</v>
      </c>
      <c r="H423" s="40">
        <v>24000</v>
      </c>
      <c r="I423" s="28">
        <f t="shared" si="70"/>
        <v>96000</v>
      </c>
      <c r="J423" s="40">
        <f t="shared" si="71"/>
        <v>115200</v>
      </c>
      <c r="K423" s="32"/>
      <c r="L423" s="32"/>
      <c r="M423" s="32"/>
      <c r="N423" s="46">
        <f t="shared" si="63"/>
        <v>0</v>
      </c>
      <c r="O423" s="46">
        <f t="shared" si="64"/>
        <v>0</v>
      </c>
      <c r="P423" s="46">
        <f t="shared" si="65"/>
        <v>0</v>
      </c>
    </row>
    <row r="424" spans="1:16" s="1" customFormat="1" ht="51.75" customHeight="1">
      <c r="A424" s="25">
        <v>6</v>
      </c>
      <c r="B424" s="62" t="s">
        <v>190</v>
      </c>
      <c r="C424" s="25" t="s">
        <v>330</v>
      </c>
      <c r="D424" s="44">
        <v>18</v>
      </c>
      <c r="E424" s="26"/>
      <c r="F424" s="26"/>
      <c r="G424" s="27">
        <f t="shared" si="69"/>
        <v>18</v>
      </c>
      <c r="H424" s="40">
        <v>17000</v>
      </c>
      <c r="I424" s="28">
        <f t="shared" si="70"/>
        <v>306000</v>
      </c>
      <c r="J424" s="40">
        <f t="shared" si="71"/>
        <v>367200</v>
      </c>
      <c r="K424" s="32"/>
      <c r="L424" s="32"/>
      <c r="M424" s="32"/>
      <c r="N424" s="46">
        <f t="shared" si="63"/>
        <v>0</v>
      </c>
      <c r="O424" s="46">
        <f t="shared" si="64"/>
        <v>0</v>
      </c>
      <c r="P424" s="46">
        <f t="shared" si="65"/>
        <v>0</v>
      </c>
    </row>
    <row r="425" spans="1:16" s="1" customFormat="1" ht="42" customHeight="1">
      <c r="A425" s="25"/>
      <c r="B425" s="25"/>
      <c r="C425" s="25"/>
      <c r="D425" s="30"/>
      <c r="E425" s="26"/>
      <c r="F425" s="26"/>
      <c r="G425" s="27"/>
      <c r="H425" s="28"/>
      <c r="I425" s="45">
        <f>SUM(I419:I424)</f>
        <v>1320000</v>
      </c>
      <c r="J425" s="29">
        <f>SUM(J419:J424)</f>
        <v>1584000</v>
      </c>
      <c r="K425" s="31"/>
      <c r="L425" s="32"/>
      <c r="M425" s="32"/>
      <c r="N425" s="66" t="s">
        <v>438</v>
      </c>
      <c r="O425" s="66">
        <f>SUM(O419:O424)</f>
        <v>0</v>
      </c>
      <c r="P425" s="66">
        <f>SUM(P419:P424)</f>
        <v>0</v>
      </c>
    </row>
    <row r="426" spans="1:16" s="1" customFormat="1" ht="41.25" customHeight="1">
      <c r="A426" s="89" t="s">
        <v>415</v>
      </c>
      <c r="B426" s="90"/>
      <c r="C426" s="90"/>
      <c r="D426" s="90"/>
      <c r="E426" s="90"/>
      <c r="F426" s="90"/>
      <c r="G426" s="91"/>
      <c r="H426" s="77"/>
      <c r="I426" s="76"/>
      <c r="J426" s="76"/>
      <c r="K426" s="76"/>
      <c r="L426" s="76"/>
      <c r="M426" s="76"/>
      <c r="N426" s="66"/>
      <c r="O426" s="66"/>
      <c r="P426" s="66"/>
    </row>
    <row r="427" spans="1:16" s="1" customFormat="1" ht="53.25" customHeight="1">
      <c r="A427" s="25">
        <v>1</v>
      </c>
      <c r="B427" s="33" t="s">
        <v>370</v>
      </c>
      <c r="C427" s="25" t="s">
        <v>330</v>
      </c>
      <c r="D427" s="44">
        <v>14</v>
      </c>
      <c r="E427" s="26"/>
      <c r="F427" s="26"/>
      <c r="G427" s="27">
        <f>D427+E427+F427</f>
        <v>14</v>
      </c>
      <c r="H427" s="40">
        <v>37000</v>
      </c>
      <c r="I427" s="28">
        <f>G427*H427</f>
        <v>518000</v>
      </c>
      <c r="J427" s="40">
        <f>I427*1.2</f>
        <v>621600</v>
      </c>
      <c r="K427" s="32"/>
      <c r="L427" s="32"/>
      <c r="M427" s="32"/>
      <c r="N427" s="46">
        <f t="shared" si="63"/>
        <v>0</v>
      </c>
      <c r="O427" s="46">
        <f t="shared" si="64"/>
        <v>0</v>
      </c>
      <c r="P427" s="46">
        <f t="shared" si="65"/>
        <v>0</v>
      </c>
    </row>
    <row r="428" spans="1:16" s="1" customFormat="1" ht="30" customHeight="1">
      <c r="A428" s="89" t="s">
        <v>416</v>
      </c>
      <c r="B428" s="90"/>
      <c r="C428" s="90"/>
      <c r="D428" s="90"/>
      <c r="E428" s="90"/>
      <c r="F428" s="90"/>
      <c r="G428" s="91"/>
      <c r="H428" s="77"/>
      <c r="I428" s="76"/>
      <c r="J428" s="76"/>
      <c r="K428" s="76"/>
      <c r="L428" s="76"/>
      <c r="M428" s="76"/>
      <c r="N428" s="66"/>
      <c r="O428" s="66"/>
      <c r="P428" s="66"/>
    </row>
    <row r="429" spans="1:16" s="1" customFormat="1" ht="84" customHeight="1">
      <c r="A429" s="25">
        <v>1</v>
      </c>
      <c r="B429" s="33" t="s">
        <v>371</v>
      </c>
      <c r="C429" s="25" t="s">
        <v>330</v>
      </c>
      <c r="D429" s="44">
        <v>12</v>
      </c>
      <c r="E429" s="26">
        <v>18</v>
      </c>
      <c r="F429" s="26">
        <v>10</v>
      </c>
      <c r="G429" s="27">
        <f>D429+E429+F429</f>
        <v>40</v>
      </c>
      <c r="H429" s="40">
        <v>8000</v>
      </c>
      <c r="I429" s="28">
        <f>G429*H429</f>
        <v>320000</v>
      </c>
      <c r="J429" s="40">
        <f>I429*1.2</f>
        <v>384000</v>
      </c>
      <c r="K429" s="32"/>
      <c r="L429" s="32"/>
      <c r="M429" s="32"/>
      <c r="N429" s="46">
        <f t="shared" si="63"/>
        <v>0</v>
      </c>
      <c r="O429" s="46">
        <f t="shared" si="64"/>
        <v>0</v>
      </c>
      <c r="P429" s="46">
        <f t="shared" si="65"/>
        <v>0</v>
      </c>
    </row>
    <row r="430" spans="1:16" s="1" customFormat="1" ht="81" customHeight="1">
      <c r="A430" s="25">
        <v>2</v>
      </c>
      <c r="B430" s="33" t="s">
        <v>372</v>
      </c>
      <c r="C430" s="25" t="s">
        <v>330</v>
      </c>
      <c r="D430" s="44">
        <v>12</v>
      </c>
      <c r="E430" s="26">
        <v>6</v>
      </c>
      <c r="F430" s="26"/>
      <c r="G430" s="27">
        <f>D430+E430+F430</f>
        <v>18</v>
      </c>
      <c r="H430" s="40">
        <v>9000</v>
      </c>
      <c r="I430" s="28">
        <f>G430*H430</f>
        <v>162000</v>
      </c>
      <c r="J430" s="40">
        <f>I430*1.2</f>
        <v>194400</v>
      </c>
      <c r="K430" s="32"/>
      <c r="L430" s="32"/>
      <c r="M430" s="32"/>
      <c r="N430" s="46">
        <f t="shared" si="63"/>
        <v>0</v>
      </c>
      <c r="O430" s="46">
        <f t="shared" si="64"/>
        <v>0</v>
      </c>
      <c r="P430" s="46">
        <f t="shared" si="65"/>
        <v>0</v>
      </c>
    </row>
    <row r="431" spans="1:16" s="1" customFormat="1" ht="39" customHeight="1">
      <c r="A431" s="25"/>
      <c r="B431" s="25"/>
      <c r="C431" s="25"/>
      <c r="D431" s="30"/>
      <c r="E431" s="26"/>
      <c r="F431" s="26"/>
      <c r="G431" s="27"/>
      <c r="H431" s="28"/>
      <c r="I431" s="45">
        <f>SUM(I429:I430)</f>
        <v>482000</v>
      </c>
      <c r="J431" s="29">
        <f>SUM(J429:J430)</f>
        <v>578400</v>
      </c>
      <c r="K431" s="31"/>
      <c r="L431" s="32"/>
      <c r="M431" s="32"/>
      <c r="N431" s="66" t="s">
        <v>438</v>
      </c>
      <c r="O431" s="66">
        <f>SUM(O429:O430)</f>
        <v>0</v>
      </c>
      <c r="P431" s="66">
        <f>SUM(P429:P430)</f>
        <v>0</v>
      </c>
    </row>
    <row r="432" spans="1:16" s="1" customFormat="1" ht="36.75" customHeight="1">
      <c r="A432" s="89" t="s">
        <v>417</v>
      </c>
      <c r="B432" s="93"/>
      <c r="C432" s="93"/>
      <c r="D432" s="93"/>
      <c r="E432" s="93"/>
      <c r="F432" s="93"/>
      <c r="G432" s="94"/>
      <c r="H432" s="77"/>
      <c r="I432" s="76"/>
      <c r="J432" s="76"/>
      <c r="K432" s="76"/>
      <c r="L432" s="76"/>
      <c r="M432" s="76"/>
      <c r="N432" s="66"/>
      <c r="O432" s="66"/>
      <c r="P432" s="66"/>
    </row>
    <row r="433" spans="1:16" s="1" customFormat="1" ht="71.25" customHeight="1">
      <c r="A433" s="25">
        <v>1</v>
      </c>
      <c r="B433" s="63" t="s">
        <v>428</v>
      </c>
      <c r="C433" s="25" t="s">
        <v>330</v>
      </c>
      <c r="D433" s="44">
        <v>80</v>
      </c>
      <c r="E433" s="26"/>
      <c r="F433" s="26"/>
      <c r="G433" s="27">
        <f>D433+E433+F433</f>
        <v>80</v>
      </c>
      <c r="H433" s="40">
        <v>4200</v>
      </c>
      <c r="I433" s="28">
        <f>G433*H433</f>
        <v>336000</v>
      </c>
      <c r="J433" s="40">
        <f>I433*1.2</f>
        <v>403200</v>
      </c>
      <c r="K433" s="32"/>
      <c r="L433" s="32"/>
      <c r="M433" s="32"/>
      <c r="N433" s="46">
        <f t="shared" si="63"/>
        <v>0</v>
      </c>
      <c r="O433" s="46">
        <f t="shared" si="64"/>
        <v>0</v>
      </c>
      <c r="P433" s="46">
        <f t="shared" si="65"/>
        <v>0</v>
      </c>
    </row>
    <row r="434" spans="1:16" s="1" customFormat="1" ht="64.5" customHeight="1">
      <c r="A434" s="25">
        <v>2</v>
      </c>
      <c r="B434" s="63" t="s">
        <v>425</v>
      </c>
      <c r="C434" s="25" t="s">
        <v>330</v>
      </c>
      <c r="D434" s="44">
        <v>80</v>
      </c>
      <c r="E434" s="26"/>
      <c r="F434" s="26"/>
      <c r="G434" s="27">
        <f>D434+E434+F434</f>
        <v>80</v>
      </c>
      <c r="H434" s="40">
        <v>4200</v>
      </c>
      <c r="I434" s="28">
        <f>G434*H434</f>
        <v>336000</v>
      </c>
      <c r="J434" s="40">
        <f>I434*1.2</f>
        <v>403200</v>
      </c>
      <c r="K434" s="32"/>
      <c r="L434" s="32"/>
      <c r="M434" s="32"/>
      <c r="N434" s="46">
        <f t="shared" si="63"/>
        <v>0</v>
      </c>
      <c r="O434" s="46">
        <f t="shared" si="64"/>
        <v>0</v>
      </c>
      <c r="P434" s="46">
        <f t="shared" si="65"/>
        <v>0</v>
      </c>
    </row>
    <row r="435" spans="1:16" s="1" customFormat="1" ht="46.5" customHeight="1">
      <c r="A435" s="25">
        <v>3</v>
      </c>
      <c r="B435" s="63" t="s">
        <v>426</v>
      </c>
      <c r="C435" s="25" t="s">
        <v>330</v>
      </c>
      <c r="D435" s="44">
        <v>20</v>
      </c>
      <c r="E435" s="26"/>
      <c r="F435" s="26"/>
      <c r="G435" s="27">
        <f>D435+E435+F435</f>
        <v>20</v>
      </c>
      <c r="H435" s="40">
        <v>4200</v>
      </c>
      <c r="I435" s="28">
        <f>G435*H435</f>
        <v>84000</v>
      </c>
      <c r="J435" s="40">
        <f>I435*1.2</f>
        <v>100800</v>
      </c>
      <c r="K435" s="32"/>
      <c r="L435" s="32"/>
      <c r="M435" s="32"/>
      <c r="N435" s="46">
        <f t="shared" si="63"/>
        <v>0</v>
      </c>
      <c r="O435" s="46">
        <f t="shared" si="64"/>
        <v>0</v>
      </c>
      <c r="P435" s="46">
        <f t="shared" si="65"/>
        <v>0</v>
      </c>
    </row>
    <row r="436" spans="1:16" s="1" customFormat="1" ht="50.25" customHeight="1">
      <c r="A436" s="25">
        <v>4</v>
      </c>
      <c r="B436" s="63" t="s">
        <v>427</v>
      </c>
      <c r="C436" s="25" t="s">
        <v>330</v>
      </c>
      <c r="D436" s="44">
        <v>140</v>
      </c>
      <c r="E436" s="26"/>
      <c r="F436" s="26"/>
      <c r="G436" s="27">
        <f>D436+E436+F436</f>
        <v>140</v>
      </c>
      <c r="H436" s="40">
        <v>4200</v>
      </c>
      <c r="I436" s="28">
        <f>G436*H436</f>
        <v>588000</v>
      </c>
      <c r="J436" s="40">
        <f>I436*1.2</f>
        <v>705600</v>
      </c>
      <c r="K436" s="32"/>
      <c r="L436" s="32"/>
      <c r="M436" s="32"/>
      <c r="N436" s="46">
        <f t="shared" si="63"/>
        <v>0</v>
      </c>
      <c r="O436" s="46">
        <f t="shared" si="64"/>
        <v>0</v>
      </c>
      <c r="P436" s="46">
        <f t="shared" si="65"/>
        <v>0</v>
      </c>
    </row>
    <row r="437" spans="1:16" s="1" customFormat="1" ht="37.5" customHeight="1">
      <c r="A437" s="25"/>
      <c r="B437" s="25"/>
      <c r="C437" s="25"/>
      <c r="D437" s="30"/>
      <c r="E437" s="26"/>
      <c r="F437" s="26"/>
      <c r="G437" s="27"/>
      <c r="H437" s="28"/>
      <c r="I437" s="45">
        <f>SUM(I433:I436)</f>
        <v>1344000</v>
      </c>
      <c r="J437" s="29">
        <f>SUM(J433:J436)</f>
        <v>1612800</v>
      </c>
      <c r="K437" s="31"/>
      <c r="L437" s="32"/>
      <c r="M437" s="32"/>
      <c r="N437" s="66" t="s">
        <v>438</v>
      </c>
      <c r="O437" s="66">
        <f>SUM(O433:O436)</f>
        <v>0</v>
      </c>
      <c r="P437" s="66">
        <f>SUM(P433:P436)</f>
        <v>0</v>
      </c>
    </row>
    <row r="438" spans="1:16" s="1" customFormat="1" ht="43.5" customHeight="1">
      <c r="A438" s="89" t="s">
        <v>418</v>
      </c>
      <c r="B438" s="90"/>
      <c r="C438" s="90"/>
      <c r="D438" s="90"/>
      <c r="E438" s="90"/>
      <c r="F438" s="90"/>
      <c r="G438" s="91"/>
      <c r="H438" s="77"/>
      <c r="I438" s="76"/>
      <c r="J438" s="76"/>
      <c r="K438" s="76"/>
      <c r="L438" s="76"/>
      <c r="M438" s="76"/>
      <c r="N438" s="66"/>
      <c r="O438" s="66"/>
      <c r="P438" s="66"/>
    </row>
    <row r="439" spans="1:16" s="1" customFormat="1" ht="70.5" customHeight="1">
      <c r="A439" s="25">
        <v>1</v>
      </c>
      <c r="B439" s="33" t="s">
        <v>191</v>
      </c>
      <c r="C439" s="25" t="s">
        <v>330</v>
      </c>
      <c r="D439" s="44">
        <v>1</v>
      </c>
      <c r="E439" s="37"/>
      <c r="F439" s="26"/>
      <c r="G439" s="27">
        <f>D439+E439+F439</f>
        <v>1</v>
      </c>
      <c r="H439" s="40">
        <v>20000</v>
      </c>
      <c r="I439" s="28">
        <f>G439*H439</f>
        <v>20000</v>
      </c>
      <c r="J439" s="40">
        <f>I439*1.2</f>
        <v>24000</v>
      </c>
      <c r="K439" s="32"/>
      <c r="L439" s="32"/>
      <c r="M439" s="32"/>
      <c r="N439" s="46">
        <f t="shared" si="63"/>
        <v>0</v>
      </c>
      <c r="O439" s="46">
        <f t="shared" si="64"/>
        <v>0</v>
      </c>
      <c r="P439" s="46">
        <f t="shared" si="65"/>
        <v>0</v>
      </c>
    </row>
    <row r="440" spans="1:16" s="1" customFormat="1" ht="60" customHeight="1">
      <c r="A440" s="25">
        <v>2</v>
      </c>
      <c r="B440" s="33" t="s">
        <v>192</v>
      </c>
      <c r="C440" s="25" t="s">
        <v>330</v>
      </c>
      <c r="D440" s="44">
        <v>120</v>
      </c>
      <c r="E440" s="37"/>
      <c r="F440" s="26"/>
      <c r="G440" s="27">
        <f>D440+E440+F440</f>
        <v>120</v>
      </c>
      <c r="H440" s="40">
        <v>4000</v>
      </c>
      <c r="I440" s="28">
        <f>G440*H440</f>
        <v>480000</v>
      </c>
      <c r="J440" s="40">
        <f>I440*1.2</f>
        <v>576000</v>
      </c>
      <c r="K440" s="32"/>
      <c r="L440" s="32"/>
      <c r="M440" s="32"/>
      <c r="N440" s="46">
        <f t="shared" si="63"/>
        <v>0</v>
      </c>
      <c r="O440" s="46">
        <f t="shared" si="64"/>
        <v>0</v>
      </c>
      <c r="P440" s="46">
        <f t="shared" si="65"/>
        <v>0</v>
      </c>
    </row>
    <row r="441" spans="1:16" s="1" customFormat="1" ht="66.75" customHeight="1">
      <c r="A441" s="25">
        <v>3</v>
      </c>
      <c r="B441" s="33" t="s">
        <v>193</v>
      </c>
      <c r="C441" s="25" t="s">
        <v>330</v>
      </c>
      <c r="D441" s="44">
        <v>1</v>
      </c>
      <c r="E441" s="37"/>
      <c r="F441" s="26"/>
      <c r="G441" s="27">
        <f>D441+E441+F441</f>
        <v>1</v>
      </c>
      <c r="H441" s="40">
        <v>20000</v>
      </c>
      <c r="I441" s="28">
        <f>G441*H441</f>
        <v>20000</v>
      </c>
      <c r="J441" s="40">
        <f>I441*1.2</f>
        <v>24000</v>
      </c>
      <c r="K441" s="32"/>
      <c r="L441" s="32"/>
      <c r="M441" s="32"/>
      <c r="N441" s="46">
        <f t="shared" si="63"/>
        <v>0</v>
      </c>
      <c r="O441" s="46">
        <f t="shared" si="64"/>
        <v>0</v>
      </c>
      <c r="P441" s="46">
        <f t="shared" si="65"/>
        <v>0</v>
      </c>
    </row>
    <row r="442" spans="1:16" s="1" customFormat="1" ht="60.75" customHeight="1">
      <c r="A442" s="25">
        <v>4</v>
      </c>
      <c r="B442" s="33" t="s">
        <v>194</v>
      </c>
      <c r="C442" s="25" t="s">
        <v>330</v>
      </c>
      <c r="D442" s="44">
        <v>60</v>
      </c>
      <c r="E442" s="37"/>
      <c r="F442" s="26"/>
      <c r="G442" s="27">
        <f>D442+E442+F442</f>
        <v>60</v>
      </c>
      <c r="H442" s="40">
        <v>8000</v>
      </c>
      <c r="I442" s="28">
        <f>G442*H442</f>
        <v>480000</v>
      </c>
      <c r="J442" s="40">
        <f>I442*1.2</f>
        <v>576000</v>
      </c>
      <c r="K442" s="32"/>
      <c r="L442" s="32"/>
      <c r="M442" s="32"/>
      <c r="N442" s="46">
        <f t="shared" si="63"/>
        <v>0</v>
      </c>
      <c r="O442" s="46">
        <f t="shared" si="64"/>
        <v>0</v>
      </c>
      <c r="P442" s="46">
        <f t="shared" si="65"/>
        <v>0</v>
      </c>
    </row>
    <row r="443" spans="1:16" s="1" customFormat="1" ht="45" customHeight="1">
      <c r="A443" s="25"/>
      <c r="B443" s="25"/>
      <c r="C443" s="35"/>
      <c r="D443" s="30"/>
      <c r="E443" s="26"/>
      <c r="F443" s="26"/>
      <c r="G443" s="27"/>
      <c r="H443" s="28"/>
      <c r="I443" s="45">
        <f>SUM(I439:I442)</f>
        <v>1000000</v>
      </c>
      <c r="J443" s="29">
        <f>SUM(J439:J442)</f>
        <v>1200000</v>
      </c>
      <c r="K443" s="31"/>
      <c r="L443" s="32"/>
      <c r="M443" s="32"/>
      <c r="N443" s="66" t="s">
        <v>438</v>
      </c>
      <c r="O443" s="66">
        <f>SUM(O439:O442)</f>
        <v>0</v>
      </c>
      <c r="P443" s="66">
        <f>SUM(P439:P442)</f>
        <v>0</v>
      </c>
    </row>
    <row r="444" spans="1:16" s="1" customFormat="1" ht="24" customHeight="1">
      <c r="A444" s="89" t="s">
        <v>419</v>
      </c>
      <c r="B444" s="90"/>
      <c r="C444" s="90"/>
      <c r="D444" s="90"/>
      <c r="E444" s="90"/>
      <c r="F444" s="90"/>
      <c r="G444" s="91"/>
      <c r="H444" s="77"/>
      <c r="I444" s="76"/>
      <c r="J444" s="76"/>
      <c r="K444" s="76"/>
      <c r="L444" s="76"/>
      <c r="M444" s="76"/>
      <c r="N444" s="66"/>
      <c r="O444" s="66"/>
      <c r="P444" s="66"/>
    </row>
    <row r="445" spans="1:16" s="1" customFormat="1" ht="57" customHeight="1">
      <c r="A445" s="25">
        <v>1</v>
      </c>
      <c r="B445" s="35" t="s">
        <v>195</v>
      </c>
      <c r="C445" s="25" t="s">
        <v>330</v>
      </c>
      <c r="D445" s="44">
        <v>12</v>
      </c>
      <c r="E445" s="37"/>
      <c r="F445" s="26"/>
      <c r="G445" s="27">
        <f>D445+E445+F445</f>
        <v>12</v>
      </c>
      <c r="H445" s="40">
        <v>42000</v>
      </c>
      <c r="I445" s="28">
        <f>G445*H445</f>
        <v>504000</v>
      </c>
      <c r="J445" s="40">
        <f>I445*1.2</f>
        <v>604800</v>
      </c>
      <c r="K445" s="32"/>
      <c r="L445" s="32"/>
      <c r="M445" s="32"/>
      <c r="N445" s="46">
        <f aca="true" t="shared" si="72" ref="N445:N473">L445/100*M445+L445</f>
        <v>0</v>
      </c>
      <c r="O445" s="46">
        <f aca="true" t="shared" si="73" ref="O445:O473">L445*G445</f>
        <v>0</v>
      </c>
      <c r="P445" s="46">
        <f aca="true" t="shared" si="74" ref="P445:P473">N445*G445</f>
        <v>0</v>
      </c>
    </row>
    <row r="446" spans="1:16" s="1" customFormat="1" ht="33.75" customHeight="1">
      <c r="A446" s="89" t="s">
        <v>420</v>
      </c>
      <c r="B446" s="90"/>
      <c r="C446" s="90"/>
      <c r="D446" s="90"/>
      <c r="E446" s="90"/>
      <c r="F446" s="90"/>
      <c r="G446" s="91"/>
      <c r="H446" s="77"/>
      <c r="I446" s="76"/>
      <c r="J446" s="76"/>
      <c r="K446" s="77"/>
      <c r="L446" s="73"/>
      <c r="M446" s="73"/>
      <c r="N446" s="66"/>
      <c r="O446" s="66"/>
      <c r="P446" s="66"/>
    </row>
    <row r="447" spans="1:16" ht="46.5">
      <c r="A447" s="46">
        <v>1</v>
      </c>
      <c r="B447" s="18" t="s">
        <v>357</v>
      </c>
      <c r="C447" s="46" t="s">
        <v>330</v>
      </c>
      <c r="D447" s="47"/>
      <c r="E447" s="47">
        <v>840</v>
      </c>
      <c r="F447" s="47"/>
      <c r="G447" s="7">
        <f>D447+E447+F447</f>
        <v>840</v>
      </c>
      <c r="H447" s="48">
        <v>492</v>
      </c>
      <c r="I447" s="48">
        <f>G447*H447</f>
        <v>413280</v>
      </c>
      <c r="J447" s="48">
        <f>I447*1.1</f>
        <v>454608.00000000006</v>
      </c>
      <c r="K447" s="46"/>
      <c r="L447" s="46"/>
      <c r="M447" s="46"/>
      <c r="N447" s="46">
        <f t="shared" si="72"/>
        <v>0</v>
      </c>
      <c r="O447" s="46">
        <f t="shared" si="73"/>
        <v>0</v>
      </c>
      <c r="P447" s="46">
        <f t="shared" si="74"/>
        <v>0</v>
      </c>
    </row>
    <row r="448" spans="1:16" ht="46.5">
      <c r="A448" s="46">
        <v>2</v>
      </c>
      <c r="B448" s="18" t="s">
        <v>358</v>
      </c>
      <c r="C448" s="46" t="s">
        <v>330</v>
      </c>
      <c r="D448" s="47"/>
      <c r="E448" s="47">
        <v>480</v>
      </c>
      <c r="F448" s="47"/>
      <c r="G448" s="7">
        <f aca="true" t="shared" si="75" ref="G448:G453">D448+E448+F448</f>
        <v>480</v>
      </c>
      <c r="H448" s="48">
        <v>477</v>
      </c>
      <c r="I448" s="48">
        <f aca="true" t="shared" si="76" ref="I448:I453">G448*H448</f>
        <v>228960</v>
      </c>
      <c r="J448" s="48">
        <f aca="true" t="shared" si="77" ref="J448:J453">I448*1.1</f>
        <v>251856.00000000003</v>
      </c>
      <c r="K448" s="46"/>
      <c r="L448" s="46"/>
      <c r="M448" s="46"/>
      <c r="N448" s="46">
        <f t="shared" si="72"/>
        <v>0</v>
      </c>
      <c r="O448" s="46">
        <f t="shared" si="73"/>
        <v>0</v>
      </c>
      <c r="P448" s="46">
        <f t="shared" si="74"/>
        <v>0</v>
      </c>
    </row>
    <row r="449" spans="1:16" ht="46.5">
      <c r="A449" s="46">
        <v>3</v>
      </c>
      <c r="B449" s="18" t="s">
        <v>359</v>
      </c>
      <c r="C449" s="46" t="s">
        <v>330</v>
      </c>
      <c r="D449" s="47"/>
      <c r="E449" s="47">
        <v>108</v>
      </c>
      <c r="F449" s="47"/>
      <c r="G449" s="7">
        <f t="shared" si="75"/>
        <v>108</v>
      </c>
      <c r="H449" s="48">
        <v>457</v>
      </c>
      <c r="I449" s="48">
        <f t="shared" si="76"/>
        <v>49356</v>
      </c>
      <c r="J449" s="48">
        <f t="shared" si="77"/>
        <v>54291.600000000006</v>
      </c>
      <c r="K449" s="46"/>
      <c r="L449" s="46"/>
      <c r="M449" s="46"/>
      <c r="N449" s="46">
        <f t="shared" si="72"/>
        <v>0</v>
      </c>
      <c r="O449" s="46">
        <f t="shared" si="73"/>
        <v>0</v>
      </c>
      <c r="P449" s="46">
        <f t="shared" si="74"/>
        <v>0</v>
      </c>
    </row>
    <row r="450" spans="1:16" ht="46.5">
      <c r="A450" s="46">
        <v>4</v>
      </c>
      <c r="B450" s="18" t="s">
        <v>360</v>
      </c>
      <c r="C450" s="46" t="s">
        <v>330</v>
      </c>
      <c r="D450" s="47"/>
      <c r="E450" s="47">
        <v>144</v>
      </c>
      <c r="F450" s="47"/>
      <c r="G450" s="7">
        <f t="shared" si="75"/>
        <v>144</v>
      </c>
      <c r="H450" s="48">
        <v>442</v>
      </c>
      <c r="I450" s="48">
        <f t="shared" si="76"/>
        <v>63648</v>
      </c>
      <c r="J450" s="48">
        <f t="shared" si="77"/>
        <v>70012.8</v>
      </c>
      <c r="K450" s="46"/>
      <c r="L450" s="46"/>
      <c r="M450" s="46"/>
      <c r="N450" s="46">
        <f t="shared" si="72"/>
        <v>0</v>
      </c>
      <c r="O450" s="46">
        <f t="shared" si="73"/>
        <v>0</v>
      </c>
      <c r="P450" s="46">
        <f t="shared" si="74"/>
        <v>0</v>
      </c>
    </row>
    <row r="451" spans="1:16" ht="46.5">
      <c r="A451" s="46">
        <v>5</v>
      </c>
      <c r="B451" s="18" t="s">
        <v>361</v>
      </c>
      <c r="C451" s="46" t="s">
        <v>330</v>
      </c>
      <c r="D451" s="47"/>
      <c r="E451" s="47">
        <v>240</v>
      </c>
      <c r="F451" s="47"/>
      <c r="G451" s="7">
        <f t="shared" si="75"/>
        <v>240</v>
      </c>
      <c r="H451" s="48">
        <v>442</v>
      </c>
      <c r="I451" s="48">
        <f t="shared" si="76"/>
        <v>106080</v>
      </c>
      <c r="J451" s="48">
        <f t="shared" si="77"/>
        <v>116688.00000000001</v>
      </c>
      <c r="K451" s="46"/>
      <c r="L451" s="46"/>
      <c r="M451" s="46"/>
      <c r="N451" s="46">
        <f t="shared" si="72"/>
        <v>0</v>
      </c>
      <c r="O451" s="46">
        <f t="shared" si="73"/>
        <v>0</v>
      </c>
      <c r="P451" s="46">
        <f t="shared" si="74"/>
        <v>0</v>
      </c>
    </row>
    <row r="452" spans="1:16" ht="46.5">
      <c r="A452" s="46">
        <v>6</v>
      </c>
      <c r="B452" s="18" t="s">
        <v>362</v>
      </c>
      <c r="C452" s="46" t="s">
        <v>330</v>
      </c>
      <c r="D452" s="47"/>
      <c r="E452" s="47">
        <v>300</v>
      </c>
      <c r="F452" s="47"/>
      <c r="G452" s="7">
        <f t="shared" si="75"/>
        <v>300</v>
      </c>
      <c r="H452" s="48">
        <v>411</v>
      </c>
      <c r="I452" s="48">
        <f t="shared" si="76"/>
        <v>123300</v>
      </c>
      <c r="J452" s="48">
        <f t="shared" si="77"/>
        <v>135630</v>
      </c>
      <c r="K452" s="46"/>
      <c r="L452" s="46"/>
      <c r="M452" s="46"/>
      <c r="N452" s="46">
        <f t="shared" si="72"/>
        <v>0</v>
      </c>
      <c r="O452" s="46">
        <f t="shared" si="73"/>
        <v>0</v>
      </c>
      <c r="P452" s="46">
        <f t="shared" si="74"/>
        <v>0</v>
      </c>
    </row>
    <row r="453" spans="1:16" ht="46.5">
      <c r="A453" s="46">
        <v>7</v>
      </c>
      <c r="B453" s="18" t="s">
        <v>363</v>
      </c>
      <c r="C453" s="46" t="s">
        <v>330</v>
      </c>
      <c r="D453" s="47"/>
      <c r="E453" s="47">
        <v>192</v>
      </c>
      <c r="F453" s="47"/>
      <c r="G453" s="7">
        <f t="shared" si="75"/>
        <v>192</v>
      </c>
      <c r="H453" s="48">
        <v>411</v>
      </c>
      <c r="I453" s="48">
        <f t="shared" si="76"/>
        <v>78912</v>
      </c>
      <c r="J453" s="48">
        <f t="shared" si="77"/>
        <v>86803.20000000001</v>
      </c>
      <c r="K453" s="46"/>
      <c r="L453" s="46"/>
      <c r="M453" s="46"/>
      <c r="N453" s="46">
        <f t="shared" si="72"/>
        <v>0</v>
      </c>
      <c r="O453" s="46">
        <f t="shared" si="73"/>
        <v>0</v>
      </c>
      <c r="P453" s="46">
        <f t="shared" si="74"/>
        <v>0</v>
      </c>
    </row>
    <row r="454" spans="1:16" ht="60" customHeight="1">
      <c r="A454" s="81"/>
      <c r="B454" s="78"/>
      <c r="C454" s="82"/>
      <c r="D454" s="83"/>
      <c r="E454" s="83"/>
      <c r="F454" s="83"/>
      <c r="G454" s="84"/>
      <c r="H454" s="48"/>
      <c r="I454" s="48"/>
      <c r="J454" s="48"/>
      <c r="K454" s="46"/>
      <c r="L454" s="46"/>
      <c r="M454" s="46"/>
      <c r="N454" s="66" t="s">
        <v>438</v>
      </c>
      <c r="O454" s="66">
        <f>SUM(O447:O453)</f>
        <v>0</v>
      </c>
      <c r="P454" s="66">
        <f>SUM(P447:P453)</f>
        <v>0</v>
      </c>
    </row>
    <row r="455" spans="1:16" s="3" customFormat="1" ht="46.5" customHeight="1">
      <c r="A455" s="92" t="s">
        <v>421</v>
      </c>
      <c r="B455" s="90"/>
      <c r="C455" s="90"/>
      <c r="D455" s="90"/>
      <c r="E455" s="90"/>
      <c r="F455" s="90"/>
      <c r="G455" s="91"/>
      <c r="H455" s="67"/>
      <c r="I455" s="22"/>
      <c r="J455" s="22"/>
      <c r="K455" s="21"/>
      <c r="L455" s="21"/>
      <c r="M455" s="21"/>
      <c r="N455" s="66"/>
      <c r="O455" s="66"/>
      <c r="P455" s="66"/>
    </row>
    <row r="456" spans="1:16" ht="27">
      <c r="A456" s="46">
        <v>1</v>
      </c>
      <c r="B456" s="87" t="s">
        <v>446</v>
      </c>
      <c r="C456" s="46" t="s">
        <v>330</v>
      </c>
      <c r="D456" s="47"/>
      <c r="E456" s="47">
        <v>15</v>
      </c>
      <c r="F456" s="47"/>
      <c r="G456" s="7">
        <f>D456+E456+F456</f>
        <v>15</v>
      </c>
      <c r="H456" s="48">
        <v>1500</v>
      </c>
      <c r="I456" s="48">
        <f>G456*H456</f>
        <v>22500</v>
      </c>
      <c r="J456" s="48">
        <f>I456*1.1</f>
        <v>24750.000000000004</v>
      </c>
      <c r="K456" s="46"/>
      <c r="L456" s="46"/>
      <c r="M456" s="46"/>
      <c r="N456" s="46">
        <f t="shared" si="72"/>
        <v>0</v>
      </c>
      <c r="O456" s="46">
        <f t="shared" si="73"/>
        <v>0</v>
      </c>
      <c r="P456" s="46">
        <f t="shared" si="74"/>
        <v>0</v>
      </c>
    </row>
    <row r="457" spans="1:16" ht="41.25">
      <c r="A457" s="46">
        <v>2</v>
      </c>
      <c r="B457" s="46" t="s">
        <v>82</v>
      </c>
      <c r="C457" s="46" t="s">
        <v>330</v>
      </c>
      <c r="D457" s="47"/>
      <c r="E457" s="47"/>
      <c r="F457" s="47">
        <v>250</v>
      </c>
      <c r="G457" s="7">
        <f>D457+E457+F457</f>
        <v>250</v>
      </c>
      <c r="H457" s="48">
        <v>2350</v>
      </c>
      <c r="I457" s="48">
        <f>G457*H457</f>
        <v>587500</v>
      </c>
      <c r="J457" s="48">
        <f>I457*1.1</f>
        <v>646250</v>
      </c>
      <c r="K457" s="46"/>
      <c r="L457" s="46"/>
      <c r="M457" s="46"/>
      <c r="N457" s="46">
        <f t="shared" si="72"/>
        <v>0</v>
      </c>
      <c r="O457" s="46">
        <f t="shared" si="73"/>
        <v>0</v>
      </c>
      <c r="P457" s="46">
        <f t="shared" si="74"/>
        <v>0</v>
      </c>
    </row>
    <row r="458" spans="1:16" ht="41.25">
      <c r="A458" s="46">
        <v>3</v>
      </c>
      <c r="B458" s="46" t="s">
        <v>83</v>
      </c>
      <c r="C458" s="46" t="s">
        <v>330</v>
      </c>
      <c r="D458" s="47"/>
      <c r="E458" s="47"/>
      <c r="F458" s="47">
        <v>30</v>
      </c>
      <c r="G458" s="7">
        <f>D458+E458+F458</f>
        <v>30</v>
      </c>
      <c r="H458" s="48">
        <v>2900</v>
      </c>
      <c r="I458" s="48">
        <f>G458*H458</f>
        <v>87000</v>
      </c>
      <c r="J458" s="48">
        <f>I458*1.1</f>
        <v>95700.00000000001</v>
      </c>
      <c r="K458" s="46"/>
      <c r="L458" s="46"/>
      <c r="M458" s="46"/>
      <c r="N458" s="46">
        <f t="shared" si="72"/>
        <v>0</v>
      </c>
      <c r="O458" s="46">
        <f t="shared" si="73"/>
        <v>0</v>
      </c>
      <c r="P458" s="46">
        <f t="shared" si="74"/>
        <v>0</v>
      </c>
    </row>
    <row r="459" spans="1:16" ht="41.25">
      <c r="A459" s="46">
        <v>4</v>
      </c>
      <c r="B459" s="46" t="s">
        <v>84</v>
      </c>
      <c r="C459" s="46" t="s">
        <v>330</v>
      </c>
      <c r="D459" s="47"/>
      <c r="E459" s="47"/>
      <c r="F459" s="47">
        <v>5</v>
      </c>
      <c r="G459" s="7">
        <f>D459+E459+F459</f>
        <v>5</v>
      </c>
      <c r="H459" s="48">
        <v>6900</v>
      </c>
      <c r="I459" s="48">
        <f>G459*H459</f>
        <v>34500</v>
      </c>
      <c r="J459" s="48">
        <f>I459*1.1</f>
        <v>37950</v>
      </c>
      <c r="K459" s="46"/>
      <c r="L459" s="46"/>
      <c r="M459" s="46"/>
      <c r="N459" s="46">
        <f t="shared" si="72"/>
        <v>0</v>
      </c>
      <c r="O459" s="46">
        <f t="shared" si="73"/>
        <v>0</v>
      </c>
      <c r="P459" s="46">
        <f t="shared" si="74"/>
        <v>0</v>
      </c>
    </row>
    <row r="460" spans="1:16" ht="54" customHeight="1">
      <c r="A460" s="46"/>
      <c r="B460" s="46"/>
      <c r="C460" s="46"/>
      <c r="D460" s="47"/>
      <c r="E460" s="47"/>
      <c r="F460" s="47"/>
      <c r="G460" s="7"/>
      <c r="H460" s="48"/>
      <c r="I460" s="16">
        <f>SUM(I456:I459)</f>
        <v>731500</v>
      </c>
      <c r="J460" s="16">
        <f>SUM(J456:J459)</f>
        <v>804650</v>
      </c>
      <c r="K460" s="46"/>
      <c r="L460" s="46"/>
      <c r="M460" s="46"/>
      <c r="N460" s="66" t="s">
        <v>438</v>
      </c>
      <c r="O460" s="66">
        <f>SUM(O456:O459)</f>
        <v>0</v>
      </c>
      <c r="P460" s="66">
        <f>SUM(P456:P459)</f>
        <v>0</v>
      </c>
    </row>
    <row r="461" spans="1:16" s="3" customFormat="1" ht="44.25" customHeight="1">
      <c r="A461" s="92" t="s">
        <v>422</v>
      </c>
      <c r="B461" s="90"/>
      <c r="C461" s="90"/>
      <c r="D461" s="90"/>
      <c r="E461" s="90"/>
      <c r="F461" s="90"/>
      <c r="G461" s="91"/>
      <c r="H461" s="67"/>
      <c r="I461" s="22"/>
      <c r="J461" s="22"/>
      <c r="K461" s="21"/>
      <c r="L461" s="21"/>
      <c r="M461" s="21"/>
      <c r="N461" s="66"/>
      <c r="O461" s="66"/>
      <c r="P461" s="66"/>
    </row>
    <row r="462" spans="1:16" ht="27">
      <c r="A462" s="46">
        <v>1</v>
      </c>
      <c r="B462" s="46" t="s">
        <v>85</v>
      </c>
      <c r="C462" s="46" t="s">
        <v>330</v>
      </c>
      <c r="D462" s="47"/>
      <c r="E462" s="47"/>
      <c r="F462" s="47">
        <v>1</v>
      </c>
      <c r="G462" s="7">
        <f>D462+E462+F462</f>
        <v>1</v>
      </c>
      <c r="H462" s="48">
        <v>25000</v>
      </c>
      <c r="I462" s="48">
        <f>G462*H462</f>
        <v>25000</v>
      </c>
      <c r="J462" s="48">
        <f>I462*1.1</f>
        <v>27500.000000000004</v>
      </c>
      <c r="K462" s="46"/>
      <c r="L462" s="46"/>
      <c r="M462" s="46"/>
      <c r="N462" s="46">
        <f t="shared" si="72"/>
        <v>0</v>
      </c>
      <c r="O462" s="46">
        <f t="shared" si="73"/>
        <v>0</v>
      </c>
      <c r="P462" s="46">
        <f t="shared" si="74"/>
        <v>0</v>
      </c>
    </row>
    <row r="463" spans="1:16" ht="27">
      <c r="A463" s="46">
        <v>2</v>
      </c>
      <c r="B463" s="46" t="s">
        <v>86</v>
      </c>
      <c r="C463" s="46" t="s">
        <v>330</v>
      </c>
      <c r="D463" s="47"/>
      <c r="E463" s="47"/>
      <c r="F463" s="47">
        <v>3</v>
      </c>
      <c r="G463" s="7">
        <f>D463+E463+F463</f>
        <v>3</v>
      </c>
      <c r="H463" s="48">
        <v>23000</v>
      </c>
      <c r="I463" s="48">
        <f>G463*H463</f>
        <v>69000</v>
      </c>
      <c r="J463" s="48">
        <f>I463*1.1</f>
        <v>75900</v>
      </c>
      <c r="K463" s="46"/>
      <c r="L463" s="46"/>
      <c r="M463" s="46"/>
      <c r="N463" s="46">
        <f t="shared" si="72"/>
        <v>0</v>
      </c>
      <c r="O463" s="46">
        <f t="shared" si="73"/>
        <v>0</v>
      </c>
      <c r="P463" s="46">
        <f t="shared" si="74"/>
        <v>0</v>
      </c>
    </row>
    <row r="464" spans="1:16" ht="27">
      <c r="A464" s="46">
        <v>3</v>
      </c>
      <c r="B464" s="46" t="s">
        <v>87</v>
      </c>
      <c r="C464" s="46" t="s">
        <v>330</v>
      </c>
      <c r="D464" s="47"/>
      <c r="E464" s="47"/>
      <c r="F464" s="47">
        <v>3</v>
      </c>
      <c r="G464" s="7">
        <f>D464+E464+F464</f>
        <v>3</v>
      </c>
      <c r="H464" s="48">
        <v>28000</v>
      </c>
      <c r="I464" s="48">
        <f>G464*H464</f>
        <v>84000</v>
      </c>
      <c r="J464" s="48">
        <f>I464*1.1</f>
        <v>92400.00000000001</v>
      </c>
      <c r="K464" s="46"/>
      <c r="L464" s="46"/>
      <c r="M464" s="46"/>
      <c r="N464" s="46">
        <f t="shared" si="72"/>
        <v>0</v>
      </c>
      <c r="O464" s="46">
        <f t="shared" si="73"/>
        <v>0</v>
      </c>
      <c r="P464" s="46">
        <f t="shared" si="74"/>
        <v>0</v>
      </c>
    </row>
    <row r="465" spans="1:16" ht="34.5" customHeight="1">
      <c r="A465" s="46"/>
      <c r="B465" s="64"/>
      <c r="C465" s="46"/>
      <c r="D465" s="47"/>
      <c r="E465" s="47"/>
      <c r="F465" s="47"/>
      <c r="G465" s="7"/>
      <c r="H465" s="48"/>
      <c r="I465" s="16">
        <f>SUM(I462:I464)</f>
        <v>178000</v>
      </c>
      <c r="J465" s="16">
        <f>SUM(J462:J464)</f>
        <v>195800</v>
      </c>
      <c r="K465" s="46"/>
      <c r="L465" s="46"/>
      <c r="M465" s="46"/>
      <c r="N465" s="66" t="s">
        <v>438</v>
      </c>
      <c r="O465" s="66">
        <f>SUM(O462:O464)</f>
        <v>0</v>
      </c>
      <c r="P465" s="66">
        <f>SUM(P462:P464)</f>
        <v>0</v>
      </c>
    </row>
    <row r="466" spans="1:16" ht="41.25" customHeight="1">
      <c r="A466" s="92" t="s">
        <v>423</v>
      </c>
      <c r="B466" s="90"/>
      <c r="C466" s="90"/>
      <c r="D466" s="90"/>
      <c r="E466" s="90"/>
      <c r="F466" s="90"/>
      <c r="G466" s="91"/>
      <c r="H466" s="67"/>
      <c r="I466" s="22"/>
      <c r="J466" s="22"/>
      <c r="K466" s="66"/>
      <c r="L466" s="66"/>
      <c r="M466" s="66"/>
      <c r="N466" s="66"/>
      <c r="O466" s="66"/>
      <c r="P466" s="66"/>
    </row>
    <row r="467" spans="1:16" ht="33.75" customHeight="1">
      <c r="A467" s="46">
        <v>1</v>
      </c>
      <c r="B467" s="46" t="s">
        <v>263</v>
      </c>
      <c r="C467" s="46" t="s">
        <v>330</v>
      </c>
      <c r="D467" s="47"/>
      <c r="E467" s="47"/>
      <c r="F467" s="47">
        <v>6</v>
      </c>
      <c r="G467" s="7">
        <f>D467+E467+F467</f>
        <v>6</v>
      </c>
      <c r="H467" s="48">
        <v>8000</v>
      </c>
      <c r="I467" s="48">
        <f>G467*H467</f>
        <v>48000</v>
      </c>
      <c r="J467" s="48">
        <f>I467*1.2</f>
        <v>57600</v>
      </c>
      <c r="K467" s="46"/>
      <c r="L467" s="46"/>
      <c r="M467" s="46"/>
      <c r="N467" s="46">
        <f t="shared" si="72"/>
        <v>0</v>
      </c>
      <c r="O467" s="46">
        <f t="shared" si="73"/>
        <v>0</v>
      </c>
      <c r="P467" s="46">
        <f t="shared" si="74"/>
        <v>0</v>
      </c>
    </row>
    <row r="468" spans="1:16" ht="36.75" customHeight="1">
      <c r="A468" s="46">
        <v>2</v>
      </c>
      <c r="B468" s="46" t="s">
        <v>264</v>
      </c>
      <c r="C468" s="46" t="s">
        <v>330</v>
      </c>
      <c r="D468" s="47"/>
      <c r="E468" s="47"/>
      <c r="F468" s="47">
        <v>30</v>
      </c>
      <c r="G468" s="7">
        <f>D468+E468+F468</f>
        <v>30</v>
      </c>
      <c r="H468" s="48">
        <v>8000</v>
      </c>
      <c r="I468" s="48">
        <f>G468*H468</f>
        <v>240000</v>
      </c>
      <c r="J468" s="48">
        <f>I468*1.2</f>
        <v>288000</v>
      </c>
      <c r="K468" s="46"/>
      <c r="L468" s="46"/>
      <c r="M468" s="46"/>
      <c r="N468" s="46">
        <f t="shared" si="72"/>
        <v>0</v>
      </c>
      <c r="O468" s="46">
        <f t="shared" si="73"/>
        <v>0</v>
      </c>
      <c r="P468" s="46">
        <f t="shared" si="74"/>
        <v>0</v>
      </c>
    </row>
    <row r="469" spans="1:16" ht="26.25" customHeight="1">
      <c r="A469" s="46">
        <v>3</v>
      </c>
      <c r="B469" s="46" t="s">
        <v>262</v>
      </c>
      <c r="C469" s="46" t="s">
        <v>330</v>
      </c>
      <c r="D469" s="47"/>
      <c r="E469" s="47"/>
      <c r="F469" s="47">
        <v>15</v>
      </c>
      <c r="G469" s="7">
        <f>D469+E469+F469</f>
        <v>15</v>
      </c>
      <c r="H469" s="48">
        <v>6500</v>
      </c>
      <c r="I469" s="48">
        <f>G469*H469</f>
        <v>97500</v>
      </c>
      <c r="J469" s="48">
        <f>I469*1.2</f>
        <v>117000</v>
      </c>
      <c r="K469" s="46"/>
      <c r="L469" s="46"/>
      <c r="M469" s="46"/>
      <c r="N469" s="46">
        <f t="shared" si="72"/>
        <v>0</v>
      </c>
      <c r="O469" s="46">
        <f t="shared" si="73"/>
        <v>0</v>
      </c>
      <c r="P469" s="46">
        <f t="shared" si="74"/>
        <v>0</v>
      </c>
    </row>
    <row r="470" spans="1:16" ht="36.75" customHeight="1">
      <c r="A470" s="46"/>
      <c r="B470" s="64"/>
      <c r="C470" s="46"/>
      <c r="D470" s="47"/>
      <c r="E470" s="47"/>
      <c r="F470" s="47"/>
      <c r="G470" s="7"/>
      <c r="H470" s="48"/>
      <c r="I470" s="16">
        <f>SUM(I467:I469)</f>
        <v>385500</v>
      </c>
      <c r="J470" s="16">
        <f>SUM(J467:J469)</f>
        <v>462600</v>
      </c>
      <c r="K470" s="46"/>
      <c r="L470" s="46"/>
      <c r="M470" s="46"/>
      <c r="N470" s="66" t="s">
        <v>438</v>
      </c>
      <c r="O470" s="66">
        <f>SUM(O467:O469)</f>
        <v>0</v>
      </c>
      <c r="P470" s="66">
        <f>SUM(P467:P469)</f>
        <v>0</v>
      </c>
    </row>
    <row r="471" spans="1:16" ht="33.75" customHeight="1">
      <c r="A471" s="92" t="s">
        <v>424</v>
      </c>
      <c r="B471" s="90"/>
      <c r="C471" s="90"/>
      <c r="D471" s="90"/>
      <c r="E471" s="90"/>
      <c r="F471" s="90"/>
      <c r="G471" s="91"/>
      <c r="H471" s="67"/>
      <c r="I471" s="22"/>
      <c r="J471" s="22"/>
      <c r="K471" s="66"/>
      <c r="L471" s="66"/>
      <c r="M471" s="66"/>
      <c r="N471" s="66"/>
      <c r="O471" s="66"/>
      <c r="P471" s="66"/>
    </row>
    <row r="472" spans="1:16" ht="63" customHeight="1">
      <c r="A472" s="46">
        <v>1</v>
      </c>
      <c r="B472" s="46" t="s">
        <v>265</v>
      </c>
      <c r="C472" s="46" t="s">
        <v>330</v>
      </c>
      <c r="D472" s="47"/>
      <c r="E472" s="47"/>
      <c r="F472" s="47">
        <v>1</v>
      </c>
      <c r="G472" s="7">
        <f>D472+E472+F472</f>
        <v>1</v>
      </c>
      <c r="H472" s="48">
        <v>63000</v>
      </c>
      <c r="I472" s="48">
        <f>G472*H472</f>
        <v>63000</v>
      </c>
      <c r="J472" s="48">
        <f>I472*1.1</f>
        <v>69300</v>
      </c>
      <c r="K472" s="46"/>
      <c r="L472" s="46"/>
      <c r="M472" s="46"/>
      <c r="N472" s="46">
        <f t="shared" si="72"/>
        <v>0</v>
      </c>
      <c r="O472" s="46">
        <f t="shared" si="73"/>
        <v>0</v>
      </c>
      <c r="P472" s="46">
        <f t="shared" si="74"/>
        <v>0</v>
      </c>
    </row>
    <row r="473" spans="1:16" ht="71.25" customHeight="1">
      <c r="A473" s="46">
        <v>2</v>
      </c>
      <c r="B473" s="46" t="s">
        <v>266</v>
      </c>
      <c r="C473" s="46" t="s">
        <v>330</v>
      </c>
      <c r="D473" s="47"/>
      <c r="E473" s="47"/>
      <c r="F473" s="47">
        <v>1</v>
      </c>
      <c r="G473" s="7">
        <f>D473+E473+F473</f>
        <v>1</v>
      </c>
      <c r="H473" s="48">
        <v>52000</v>
      </c>
      <c r="I473" s="48">
        <f>G473*H473</f>
        <v>52000</v>
      </c>
      <c r="J473" s="48">
        <f>I473*1.1</f>
        <v>57200.00000000001</v>
      </c>
      <c r="K473" s="46"/>
      <c r="L473" s="46"/>
      <c r="M473" s="46"/>
      <c r="N473" s="46">
        <f t="shared" si="72"/>
        <v>0</v>
      </c>
      <c r="O473" s="46">
        <f t="shared" si="73"/>
        <v>0</v>
      </c>
      <c r="P473" s="46">
        <f t="shared" si="74"/>
        <v>0</v>
      </c>
    </row>
    <row r="474" spans="1:16" ht="35.25" customHeight="1">
      <c r="A474" s="46"/>
      <c r="B474" s="64"/>
      <c r="C474" s="46"/>
      <c r="D474" s="47"/>
      <c r="E474" s="47"/>
      <c r="F474" s="47"/>
      <c r="G474" s="7"/>
      <c r="H474" s="48"/>
      <c r="I474" s="16">
        <f>SUM(I472:I473)</f>
        <v>115000</v>
      </c>
      <c r="J474" s="16">
        <f>SUM(J472:J473)</f>
        <v>126500</v>
      </c>
      <c r="K474" s="46"/>
      <c r="L474" s="46"/>
      <c r="M474" s="46"/>
      <c r="N474" s="66" t="s">
        <v>438</v>
      </c>
      <c r="O474" s="66">
        <f>SUM(O472:O473)</f>
        <v>0</v>
      </c>
      <c r="P474" s="66">
        <f>SUM(P472:P473)</f>
        <v>0</v>
      </c>
    </row>
    <row r="476" spans="7:10" ht="18" hidden="1">
      <c r="G476" s="7" t="s">
        <v>324</v>
      </c>
      <c r="H476" s="11"/>
      <c r="I476" s="11" t="e">
        <f>I46+I68+I116+I140+I156+I160+I186+I197+I205+I225+I254+I275+I284+I309+I317+I322+#REF!+#REF!+#REF!+I334+I346+I352+#REF!+#REF!+#REF!+I364+I369+I376+I382+#REF!+I394+I398+I402+I406+I417+I425+#REF!+I431+I437+I443+#REF!+#REF!+I460+I465+I470+I474</f>
        <v>#REF!</v>
      </c>
      <c r="J476" s="11" t="e">
        <f>J46+J68+J116+J140+J156+J160+J186+J197+J205+J225+J254+J275+J284+J309+J317+J322+#REF!+#REF!+#REF!+J334+J346+J352+#REF!+#REF!+#REF!+J364+J369+J376+J382+#REF!+J394+J398+J402+J406+J417+J425+#REF!+J431+J437+J443+#REF!+#REF!+J460+J465+J470+J474</f>
        <v>#REF!</v>
      </c>
    </row>
  </sheetData>
  <sheetProtection/>
  <autoFilter ref="A1:J346"/>
  <mergeCells count="47">
    <mergeCell ref="A383:G383"/>
    <mergeCell ref="A390:G390"/>
    <mergeCell ref="A395:G395"/>
    <mergeCell ref="A399:G399"/>
    <mergeCell ref="A403:G403"/>
    <mergeCell ref="A355:G355"/>
    <mergeCell ref="A357:G357"/>
    <mergeCell ref="A359:G359"/>
    <mergeCell ref="A365:G365"/>
    <mergeCell ref="A370:G370"/>
    <mergeCell ref="A377:G377"/>
    <mergeCell ref="A327:G327"/>
    <mergeCell ref="A329:G329"/>
    <mergeCell ref="A335:G335"/>
    <mergeCell ref="A343:G343"/>
    <mergeCell ref="A347:G347"/>
    <mergeCell ref="A353:G353"/>
    <mergeCell ref="A276:G276"/>
    <mergeCell ref="A285:G285"/>
    <mergeCell ref="A310:G310"/>
    <mergeCell ref="A318:G318"/>
    <mergeCell ref="A323:G323"/>
    <mergeCell ref="A325:G325"/>
    <mergeCell ref="A161:G161"/>
    <mergeCell ref="A187:G187"/>
    <mergeCell ref="A198:G198"/>
    <mergeCell ref="A206:G206"/>
    <mergeCell ref="A226:G226"/>
    <mergeCell ref="A255:G255"/>
    <mergeCell ref="A2:B2"/>
    <mergeCell ref="A47:G47"/>
    <mergeCell ref="A69:G69"/>
    <mergeCell ref="A117:G117"/>
    <mergeCell ref="A141:G141"/>
    <mergeCell ref="A157:G157"/>
    <mergeCell ref="A407:G407"/>
    <mergeCell ref="A418:G418"/>
    <mergeCell ref="A426:G426"/>
    <mergeCell ref="A428:G428"/>
    <mergeCell ref="A432:G432"/>
    <mergeCell ref="A438:G438"/>
    <mergeCell ref="A444:G444"/>
    <mergeCell ref="A446:G446"/>
    <mergeCell ref="A455:G455"/>
    <mergeCell ref="A461:G461"/>
    <mergeCell ref="A466:G466"/>
    <mergeCell ref="A471:G471"/>
  </mergeCells>
  <printOptions horizontalCentered="1" verticalCentered="1"/>
  <pageMargins left="0.7" right="0.7" top="0.75" bottom="0.75" header="0.3" footer="0.3"/>
  <pageSetup horizontalDpi="600" verticalDpi="600" orientation="landscape" paperSize="9" scale="70" r:id="rId1"/>
  <headerFooter>
    <oddHeader>&amp;CЈН 22/20
</oddHeader>
    <oddFooter>&amp;C
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Darko</cp:lastModifiedBy>
  <cp:lastPrinted>2020-06-15T10:15:51Z</cp:lastPrinted>
  <dcterms:created xsi:type="dcterms:W3CDTF">2020-03-03T12:30:37Z</dcterms:created>
  <dcterms:modified xsi:type="dcterms:W3CDTF">2020-07-17T06:49:57Z</dcterms:modified>
  <cp:category/>
  <cp:version/>
  <cp:contentType/>
  <cp:contentStatus/>
</cp:coreProperties>
</file>