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'Sheet1'!$A$2:$P$108</definedName>
    <definedName name="_xlnm.Print_Area" localSheetId="0">'Sheet1'!$B$2:$P$104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<sst xmlns="http://schemas.openxmlformats.org/spreadsheetml/2006/main" count="322" uniqueCount="131">
  <si>
    <t>kom.</t>
  </si>
  <si>
    <t>Kesa za sterilizaciju, sa indikatorima za paru, formadehid i etilen oksid, 10x30cm +/-1cm</t>
  </si>
  <si>
    <t>Kesa za sterilizaciju, sa indikatorima za paru, formadehid i etilen oksid, 15x27cm +/-1cm</t>
  </si>
  <si>
    <t>Rukavac za parnu sterilizaciju sa indikatorom pare, (folija / providna folija), 12cm x 70m i duže</t>
  </si>
  <si>
    <t>Rukavac za parnu sterilizaciju sa indikatorom pare, (folija / providna folija), 16cm x 70m  i duže</t>
  </si>
  <si>
    <t>Rukavac za parnu sterilizaciju sa indikatorom pare, (folija / providna folija), 32cm x 70m  i duže</t>
  </si>
  <si>
    <t>Kesa za parnu sterilizaciju sa indikatorom pare, (folija / providna folija), 12cm x 40cm +/-1cm</t>
  </si>
  <si>
    <t>Kese za sterilizaciju hirurških instrumenata SMS 55g/m2,zelena, 420mm x 720mm</t>
  </si>
  <si>
    <t xml:space="preserve">Kese za sterilizaciju hirurških instrumenata SMS 55g/m2,plava, 470mm x 750mm </t>
  </si>
  <si>
    <t xml:space="preserve">Kesa za sterilizaciju hirurških instrumenata SMS 55g/m2,zelena, 385mm x 430mm </t>
  </si>
  <si>
    <t xml:space="preserve">Kesa za sterilizaciju hirurških instrumenata SMS 55g/m2,plava, 420mm x 470mm </t>
  </si>
  <si>
    <t>Papirni podmetači za kasete, 70g/m2,  300mm x 500mm</t>
  </si>
  <si>
    <t>Papirni podmetači za kasete, 70g/m2, 300mm x 250mm</t>
  </si>
  <si>
    <t>Kaseta sa vodonik peroksidom za Sterad 100NX, 5 ciklusa po kaseti</t>
  </si>
  <si>
    <t>Indikator sterilnosti za plazma sterilizator, biološki.</t>
  </si>
  <si>
    <t>Indikator sterilnosti za plazma sterilizator, hemijski.</t>
  </si>
  <si>
    <t xml:space="preserve"> </t>
  </si>
  <si>
    <t>kolut sa 1000 duplih nalepnica</t>
  </si>
  <si>
    <t>Inciziona folija, samolepiva, sterilna, jednokratna, 15cm x 20cm +/-1cm</t>
  </si>
  <si>
    <t>Inciziona folija, samolepiva, sterilna, jednokratna, 60cm x 35cm +/-3cm</t>
  </si>
  <si>
    <t>Inciziona folija, samolepiva, sterilna, jednokratna, 82cm x 45cm +/-3cm</t>
  </si>
  <si>
    <t>Inciziona folija, samolepiva, sterilna, jednokratna, 82cm x 85cm +/-3cm</t>
  </si>
  <si>
    <t>Inciziona folija sa jodom, samolepiva, sterilna, jednokratna, 15cm x 20cm +/-1cm</t>
  </si>
  <si>
    <t>Inciziona folija sa jodom, samolepiva, sterilna, jednokratna, 44cm x 35cm +/-1cm</t>
  </si>
  <si>
    <t>Inciziona folija sa jodom, samolepiva, sterilna, jednokratna, 66cm x 60cm +/-3cm</t>
  </si>
  <si>
    <t>Inciziona folija sa jodom, samolepiva, sterilna, jednokratna, 66cm x 45cm +/-3cm</t>
  </si>
  <si>
    <t>Inciziona folija sa jodom, samolepiva, sterilna, jednokratna, 66cm x 85cm +/-3cm</t>
  </si>
  <si>
    <t>Traka za kožu, samolepiva, sterilna, jednokratna, ojačana filamentima, 12mm x 10cm</t>
  </si>
  <si>
    <t>Traka za kožu, samolepiva, sterilna, jednokratna, ojačana filamentima, 6mm x 10cm</t>
  </si>
  <si>
    <t>Navlaka za operacioni mikroskop ZEISS PENTERO, sterilna, navlaka za objektiv sa zaštitnim staklom/plastikom promera 65mm, navlaka za objektiv hermetizovana zbog stvaranja vakuma, plastični graničnik za okulare, sa lepljivim trakama za fiksaciju, minimalna dimenzija 115cm x 250cm</t>
  </si>
  <si>
    <t>Navlaka za laparoskopsku kameru, dužine 2,5m i duže x 14cm +/- 1cm, sa kartonskim nastavkom i vezicama za fiksaciju, sterilna</t>
  </si>
  <si>
    <t>Sterilni providni prekrivac za glavu rendgena ø90cm;</t>
  </si>
  <si>
    <t>min. 6 meseci od datuma isporuke</t>
  </si>
  <si>
    <t>Filter papir za citocentrifugu TERMO CITOSPIN 4A78300 101 CY49480802, 100% pamuk i celulozna vlakna</t>
  </si>
  <si>
    <t>Filter za špric, membrane, 25mm, 0,45µm, celulozno acetatni</t>
  </si>
  <si>
    <t>Filter za špric, membrane, 15mm, 0,45µm, PTFE</t>
  </si>
  <si>
    <t>Filter za špric, PTFE, 13-15mm, 0,2-0,22µm</t>
  </si>
  <si>
    <t>Filter papir za brzo filtriranje, 12-15µm, prečnik 185mm</t>
  </si>
  <si>
    <t>Filter papir za srednje brzo filtriranje, 8-12µm, prečnik 185mm</t>
  </si>
  <si>
    <t>Parafilm, 100mm x 75m</t>
  </si>
  <si>
    <t>Univerzalni indikatorski papiri, Ph 1-14</t>
  </si>
  <si>
    <t>Filter za špric, nylon, 13-15mm, 0,2-0,22µm</t>
  </si>
  <si>
    <t>Partija 3: Rukavci za sterilizaciju bez preklopa sa indikatorima za paru, formaldehid i etilen oksid, (papir / providna folija), (papir 65-70g/m2 / providna folija poliester-polipropilen).</t>
  </si>
  <si>
    <t>Partija 4: Kesa za sterilizaciju bez preklopa sa indikatorima za paru, formaldehid i etilen oksid, (papir / providna folija), papir 65-70g/m2 / providna folija poliester-polipropilen.</t>
  </si>
  <si>
    <t>Partija 5: Rukavci za parnu sterilizaciju sa indikatorom pare, (folija / providna folija), (polipropilen 93g/m2 / poliester-polipropilen).</t>
  </si>
  <si>
    <t>Partija 6: Kese za parnu sterilizaciju sa indikatorom pare, (folija / providna folija), (polipropilen 93g/m2 / poliester -polipropilen).</t>
  </si>
  <si>
    <t>Partija 7: Kese za sterilizaciju hirurških setova imstrumenata, SMS papir 55g/m2.</t>
  </si>
  <si>
    <t>Partija 9: Bovie Dick test PACK.</t>
  </si>
  <si>
    <t>Partija 10: Lepljiva indikator traka za parnu sterilizaciju.</t>
  </si>
  <si>
    <t>Kese za sterilizaciju samolepljive sa preklopom, 200mm x 350mm ± 20%</t>
  </si>
  <si>
    <t>Filter membranski, okrugao, 0,8µm/293mm, celuloza-acetat</t>
  </si>
  <si>
    <t>Predfilter membranski, 293mm, od staklenih vlakana</t>
  </si>
  <si>
    <t>Nalepnice, duple sa indikatorom pare, 67mm x 48mm, obe nalepnice na istoj podlozi, veća 67mm x 32mm, manja 67mm x 16mm, (2/3 / 1/3)</t>
  </si>
  <si>
    <t>Lepljiva indikator traka za suvu sterilizaciju, 18-19mm x 50m i duže</t>
  </si>
  <si>
    <t>Kaseta sa vodonik peroksidom za Sterad 100 S, 5 ciklusa po kaseti</t>
  </si>
  <si>
    <t>Partija 11: Lepljiva indikator traka za suvu sterilizaciju.</t>
  </si>
  <si>
    <t>Partija 13: Nalepnice, duple, sa indikatorom pare.</t>
  </si>
  <si>
    <t>Partija 14: Inciziona folija, samolepiva, sterilna.</t>
  </si>
  <si>
    <t>Partija 15: Inciziona folija sa jodom, samolepiva, sterilna.</t>
  </si>
  <si>
    <t>Partija 16: Traka za kožu ojačana filamentima, samolepiva, sterilna.</t>
  </si>
  <si>
    <t>Partija 18: Navlaka za laparoskopsku kameru, teleskopski presavijena, sterilna.</t>
  </si>
  <si>
    <t>Partija 19: Sterilne prekrivke za glavu RTG C luka.</t>
  </si>
  <si>
    <t>Partija 20: Kombinovane test trake za biološku kontrolu sterilizacije.</t>
  </si>
  <si>
    <t>Partija 21: Filter papir za citocentrifugu.</t>
  </si>
  <si>
    <t>Partija 22: Filteri za institut za higijenu.</t>
  </si>
  <si>
    <t>Kombinovane test trake za biološku kontrolu Parne/suve/EO sterilizacije, (B. Atropheus/G. stearothermophilus).</t>
  </si>
  <si>
    <t>Kvalitativni filter papir u tabaku, minimalnih dimenzija 40cm x 40cm</t>
  </si>
  <si>
    <t>Kesa za sterilizaciju, sa indikatorima za paru, formadehid i etilen oksid, 21x28cm +/-1cm</t>
  </si>
  <si>
    <t>set</t>
  </si>
  <si>
    <t>Lepljiva indikator traka za parnu sterilizaciju, 18-19mm x 50m i duže</t>
  </si>
  <si>
    <t>Min. 50% deklarisane vrednosti proizvođača</t>
  </si>
  <si>
    <t>min. godinu dana od datuma isporuke</t>
  </si>
  <si>
    <t xml:space="preserve">ukoliko proizvođač definiše rok upotrebe, min. 70% deklarisanog roka </t>
  </si>
  <si>
    <t>Sterilni celulozno nitratni membranski filter dijametra 47mm, veličina pore 0,45µm, sa mrežicom.</t>
  </si>
  <si>
    <t>Sterilni celulozno nitratni membranski filter dijametra 47mm, veličina pore 0,2µm, sa mrežicom.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</si>
  <si>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</si>
  <si>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</si>
  <si>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</si>
  <si>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</si>
  <si>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 без ПДВ-а</t>
  </si>
  <si>
    <t>Укупна вредност са ПДВ-ом</t>
  </si>
  <si>
    <t>Укупно за партију бр. 1:</t>
  </si>
  <si>
    <t>Укупно за партију бр. 2:</t>
  </si>
  <si>
    <t>Укупно за партију бр. 3:</t>
  </si>
  <si>
    <t>Укупно за партију бр. 4:</t>
  </si>
  <si>
    <t>Укупно за партију бр. 5:</t>
  </si>
  <si>
    <t>Укупно за партију бр. 6:</t>
  </si>
  <si>
    <t>Укупно за партију бр. 7:</t>
  </si>
  <si>
    <t>Укупно за партију бр. 8:</t>
  </si>
  <si>
    <t>Укупно за партију бр. 14:</t>
  </si>
  <si>
    <t>Укупно за партију бр. 15:</t>
  </si>
  <si>
    <t>Укупно за партију бр. 16:</t>
  </si>
  <si>
    <t>Укупно за партију бр. 22:</t>
  </si>
  <si>
    <t>Назив и опис добра</t>
  </si>
  <si>
    <t>Јединица мере</t>
  </si>
  <si>
    <t>Количина ВМА</t>
  </si>
  <si>
    <t>Количина ВБ Ниш</t>
  </si>
  <si>
    <t>Количина ВБ Нови Сад</t>
  </si>
  <si>
    <t>Укупна количина</t>
  </si>
  <si>
    <t>Рок испоруке</t>
  </si>
  <si>
    <t>Рок стерилности/употребе на дан испоруке</t>
  </si>
  <si>
    <t>Partija 17: Navlaka za operacioni mikroskop ZEISS PENTERO, navlaka za objektiv sa zaštitnim staklom/plastikom promera 65mm, sterilna.</t>
  </si>
  <si>
    <t>Ponuđač:</t>
  </si>
  <si>
    <t>Напомена за партије бр. 4, 6, 14, 15 и 30: Одступања у димензијама, која су наведена у називу и опису добра се односе на обе димензије.</t>
  </si>
  <si>
    <t>U jednoj tranši u roku ne kraćem od 4 dana i ne dužem od 30 dana od dana zaključenja ugovora</t>
  </si>
  <si>
    <t>celokupna količina u roku ne kraćem od 4 dana i ne dužem  od 15 dana od dana zaključenja ugovora</t>
  </si>
  <si>
    <t>Редни број 
ставке</t>
  </si>
  <si>
    <t xml:space="preserve">Редни број партије
</t>
  </si>
  <si>
    <r>
      <t>Partija 1: Spojeni SMS- krep papir za sterilizaciju, 100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set, (zeleni krep 60 g/m2 / SMS plavi 40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), fabrički spojen.</t>
    </r>
  </si>
  <si>
    <t>Spojeni SMS- krep papir za sterilizaciju, 100 g/m2, set, (zeleni krep 60 g/m2 / SMS plavi 40 g/m2  ), fabrički spojen. 60cm x 60cm</t>
  </si>
  <si>
    <t>Spojeni SMS- krep papir za sterilizaciju, 100 g/m2, set, (zeleni krep 60 g/m2 / SMS plavi 40 g/m2  ), fabrički spojen. 75cm x 75cm</t>
  </si>
  <si>
    <t>Spojeni SMS- krep papir za sterilizaciju, 100 g/m2, set, (zeleni krep 60 g/m2 / SMS plavi 40 g/m2  ), fabrički spojen. 100cm x 100cm</t>
  </si>
  <si>
    <t>Spojeni SMS- krep papir za sterilizaciju, 100 g/m2, set, (zeleni krep 60 g/m2 / SMS plavi 40 g/m2  ), fabrički spojen. 120cm x 120cm</t>
  </si>
  <si>
    <t>Partija 2: Krep papir za sterilizaciju, umetnuti/složeni, (beli / zeleni), (beli 60g/m2 / zeleni 60g/m2).</t>
  </si>
  <si>
    <t>Krep papir za sterilizaciju umetnuti/složeni  (beli/zeleni) 50cm x 50cm</t>
  </si>
  <si>
    <t>Krep papir za sterilizaciju umetnuti/složeni (beli/zeleni) 60cm x 60cm</t>
  </si>
  <si>
    <t>Krep papir za sterilizaciju umetnuti/složeni (beli/zeleni) 75cm x 75cm</t>
  </si>
  <si>
    <t>Krep papir za sterilizaciju umetnuti/složeni (beli/zeleni) 100cm x 100cm</t>
  </si>
  <si>
    <t>Kesa za parnu sterilizaciju sa indikatorom pare, (folija / providna folija), 16cm x 30cm-34cm +/-1cm</t>
  </si>
  <si>
    <t>Kesa za parnu sterilizaciju sa indikatorom pare, (folija / providna folija), 22cm x 40cm-42cm +/-1cm</t>
  </si>
  <si>
    <t>Rukavac za parnu sterilizaciju sa indikatorom pare, (folija / providna folija), 21cm-22cm x 70m  i duže</t>
  </si>
  <si>
    <t>Rukavac za parnu sterilizaciju sa indikatorom pare, (folija / providna folija), 27cm-28,5cm x 70m  i duže</t>
  </si>
  <si>
    <t>Rukavac za parnu sterilizaciju sa indikatorom pare, (folija / providna folija), 7.5cm-8cm x 70m i duže</t>
  </si>
  <si>
    <t>Partija 8: Kasete sa vodonik peroksidom za plazma sterilizator STERAD 100NX.</t>
  </si>
  <si>
    <t>Rukavac za sterilizaciju, bez preklopa, sa indikatorima za paru, formaldehid i etilen oksid, (papir / providna folija) 10cm-12cm x 200m i više</t>
  </si>
  <si>
    <t>Rukavac za sterilizaciju, bez preklopa, sa indikatorima za paru, formaldehid i etilen oksid, (papir / providna folija) 15cm-16cm x 200m i više</t>
  </si>
  <si>
    <t>Rukavac za sterilizaciju, bez preklopa, sa indikatorima za paru, formaldehid i etilen oksid, (papir / providna folija) 22cm±2cm x 200m i više</t>
  </si>
  <si>
    <t>Rukavac za sterilizaciju, bez preklopa, sa indikatorima za paru, formaldehid i etilen oksid, (papir / providna folija) 25cm x 200m i više</t>
  </si>
  <si>
    <t>Bowie Dick test PACK za parni sterilizator, pakovanje: 50 i više kartona plus jedan referentni karton u sredini sa hemijskim indikatorom, koji nakon sterilizacije menja boju iz svetlе u tamnu.</t>
  </si>
  <si>
    <t>Partija 12: Kontrola pakovanja parne sterilizacije, integrator traka klase V.</t>
  </si>
  <si>
    <t>Kontrola pakovanja parne sterilizacije, integrator traka klase V dimenzije 15mm±5mm x 100mm±5mm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</si>
</sst>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59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59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59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57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55" applyFont="1" applyFill="1" applyBorder="1" applyAlignment="1">
      <alignment horizontal="left" wrapText="1"/>
      <protection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59" applyNumberFormat="1" applyFont="1" applyFill="1" applyBorder="1" applyAlignment="1">
      <alignment horizontal="center"/>
    </xf>
    <xf numFmtId="0" fontId="2" fillId="0" borderId="10" xfId="59" applyNumberFormat="1" applyFont="1" applyFill="1" applyBorder="1" applyAlignment="1">
      <alignment horizontal="center" wrapText="1"/>
    </xf>
    <xf numFmtId="3" fontId="2" fillId="0" borderId="10" xfId="59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2" xfId="59" applyNumberFormat="1" applyFont="1" applyFill="1" applyBorder="1" applyAlignment="1">
      <alignment horizontal="center" wrapText="1"/>
    </xf>
    <xf numFmtId="0" fontId="2" fillId="0" borderId="10" xfId="57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10" xfId="55" applyFont="1" applyFill="1" applyBorder="1" applyAlignment="1">
      <alignment horizontal="left" wrapText="1" shrinkToFit="1"/>
      <protection/>
    </xf>
    <xf numFmtId="0" fontId="2" fillId="0" borderId="10" xfId="60" applyFont="1" applyFill="1" applyBorder="1" applyAlignment="1">
      <alignment horizontal="left" wrapText="1"/>
    </xf>
    <xf numFmtId="3" fontId="2" fillId="0" borderId="10" xfId="59" applyNumberFormat="1" applyFont="1" applyFill="1" applyBorder="1" applyAlignment="1" applyProtection="1">
      <alignment horizontal="center" wrapText="1"/>
      <protection locked="0"/>
    </xf>
    <xf numFmtId="0" fontId="2" fillId="0" borderId="10" xfId="59" applyNumberFormat="1" applyFont="1" applyFill="1" applyBorder="1" applyAlignment="1">
      <alignment horizontal="left" wrapText="1"/>
    </xf>
    <xf numFmtId="0" fontId="2" fillId="0" borderId="10" xfId="56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8" applyFont="1" applyFill="1" applyBorder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13" xfId="59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_2" xfId="57"/>
    <cellStyle name="Normal_Sheet1_4" xfId="58"/>
    <cellStyle name="Normal_Sheet1_5" xfId="59"/>
    <cellStyle name="Normal_Sheet1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58">
      <selection activeCell="C59" sqref="C59"/>
    </sheetView>
  </sheetViews>
  <sheetFormatPr defaultColWidth="9.140625" defaultRowHeight="15"/>
  <cols>
    <col min="1" max="1" width="9.140625" style="18" customWidth="1"/>
    <col min="2" max="2" width="8.57421875" style="25" customWidth="1"/>
    <col min="3" max="3" width="30.7109375" style="25" customWidth="1"/>
    <col min="4" max="4" width="9.28125" style="25" customWidth="1"/>
    <col min="5" max="5" width="10.8515625" style="26" hidden="1" customWidth="1"/>
    <col min="6" max="6" width="10.421875" style="27" hidden="1" customWidth="1"/>
    <col min="7" max="7" width="11.28125" style="27" hidden="1" customWidth="1"/>
    <col min="8" max="8" width="11.140625" style="14" customWidth="1"/>
    <col min="9" max="9" width="12.7109375" style="28" hidden="1" customWidth="1"/>
    <col min="10" max="10" width="19.57421875" style="28" hidden="1" customWidth="1"/>
    <col min="11" max="11" width="21.00390625" style="25" customWidth="1"/>
    <col min="12" max="12" width="11.57421875" style="29" customWidth="1"/>
    <col min="13" max="13" width="9.140625" style="30" customWidth="1"/>
    <col min="14" max="14" width="11.421875" style="29" customWidth="1"/>
    <col min="15" max="15" width="14.421875" style="29" customWidth="1"/>
    <col min="16" max="16" width="14.140625" style="29" customWidth="1"/>
    <col min="17" max="16384" width="9.140625" style="25" customWidth="1"/>
  </cols>
  <sheetData>
    <row r="1" ht="12.75">
      <c r="B1" s="25" t="s">
        <v>102</v>
      </c>
    </row>
    <row r="2" spans="1:16" s="31" customFormat="1" ht="81" customHeight="1">
      <c r="A2" s="8" t="s">
        <v>107</v>
      </c>
      <c r="B2" s="8" t="s">
        <v>106</v>
      </c>
      <c r="C2" s="8" t="s">
        <v>93</v>
      </c>
      <c r="D2" s="8" t="s">
        <v>94</v>
      </c>
      <c r="E2" s="1" t="s">
        <v>95</v>
      </c>
      <c r="F2" s="1" t="s">
        <v>96</v>
      </c>
      <c r="G2" s="1" t="s">
        <v>97</v>
      </c>
      <c r="H2" s="1" t="s">
        <v>98</v>
      </c>
      <c r="I2" s="8" t="s">
        <v>100</v>
      </c>
      <c r="J2" s="2" t="s">
        <v>99</v>
      </c>
      <c r="K2" s="8" t="s">
        <v>75</v>
      </c>
      <c r="L2" s="12" t="s">
        <v>76</v>
      </c>
      <c r="M2" s="13" t="s">
        <v>77</v>
      </c>
      <c r="N2" s="12" t="s">
        <v>78</v>
      </c>
      <c r="O2" s="12" t="s">
        <v>79</v>
      </c>
      <c r="P2" s="12" t="s">
        <v>80</v>
      </c>
    </row>
    <row r="3" spans="1:16" s="17" customFormat="1" ht="15" customHeight="1">
      <c r="A3" s="19"/>
      <c r="B3" s="15">
        <v>1</v>
      </c>
      <c r="C3" s="15">
        <v>2</v>
      </c>
      <c r="D3" s="15">
        <v>3</v>
      </c>
      <c r="E3" s="16"/>
      <c r="F3" s="16"/>
      <c r="G3" s="16"/>
      <c r="H3" s="16">
        <v>4</v>
      </c>
      <c r="I3" s="15"/>
      <c r="J3" s="16"/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</row>
    <row r="4" spans="1:16" s="31" customFormat="1" ht="36.75" customHeight="1">
      <c r="A4" s="4">
        <v>1</v>
      </c>
      <c r="B4" s="9" t="s">
        <v>108</v>
      </c>
      <c r="C4" s="32"/>
      <c r="D4" s="32"/>
      <c r="E4" s="32"/>
      <c r="F4" s="32"/>
      <c r="G4" s="32"/>
      <c r="H4" s="32"/>
      <c r="I4" s="32"/>
      <c r="J4" s="32"/>
      <c r="K4" s="32"/>
      <c r="L4" s="33"/>
      <c r="M4" s="34"/>
      <c r="N4" s="33"/>
      <c r="O4" s="33"/>
      <c r="P4" s="33"/>
    </row>
    <row r="5" spans="1:16" s="31" customFormat="1" ht="60" customHeight="1">
      <c r="A5" s="4">
        <v>1</v>
      </c>
      <c r="B5" s="35">
        <v>1</v>
      </c>
      <c r="C5" s="20" t="s">
        <v>109</v>
      </c>
      <c r="D5" s="36" t="s">
        <v>68</v>
      </c>
      <c r="E5" s="37">
        <v>9000</v>
      </c>
      <c r="F5" s="37"/>
      <c r="G5" s="37"/>
      <c r="H5" s="3">
        <f>E5+F5+G5</f>
        <v>9000</v>
      </c>
      <c r="I5" s="38" t="s">
        <v>70</v>
      </c>
      <c r="J5" s="38" t="s">
        <v>104</v>
      </c>
      <c r="K5" s="39"/>
      <c r="L5" s="33"/>
      <c r="M5" s="34"/>
      <c r="N5" s="33">
        <f>L5+L5*M5/100</f>
        <v>0</v>
      </c>
      <c r="O5" s="33">
        <f>H5*L5</f>
        <v>0</v>
      </c>
      <c r="P5" s="33">
        <f>H5*N5</f>
        <v>0</v>
      </c>
    </row>
    <row r="6" spans="1:16" s="31" customFormat="1" ht="57.75" customHeight="1">
      <c r="A6" s="4">
        <v>1</v>
      </c>
      <c r="B6" s="35">
        <v>2</v>
      </c>
      <c r="C6" s="20" t="s">
        <v>110</v>
      </c>
      <c r="D6" s="36" t="s">
        <v>68</v>
      </c>
      <c r="E6" s="37">
        <v>5000</v>
      </c>
      <c r="F6" s="37"/>
      <c r="G6" s="37"/>
      <c r="H6" s="3">
        <f>E6+F6+G6</f>
        <v>5000</v>
      </c>
      <c r="I6" s="38" t="s">
        <v>70</v>
      </c>
      <c r="J6" s="38" t="s">
        <v>104</v>
      </c>
      <c r="K6" s="39"/>
      <c r="L6" s="33"/>
      <c r="M6" s="34"/>
      <c r="N6" s="33">
        <f>L6+L6*M6/100</f>
        <v>0</v>
      </c>
      <c r="O6" s="33">
        <f>H6*L6</f>
        <v>0</v>
      </c>
      <c r="P6" s="33">
        <f>H6*N6</f>
        <v>0</v>
      </c>
    </row>
    <row r="7" spans="1:16" s="31" customFormat="1" ht="59.25" customHeight="1">
      <c r="A7" s="4">
        <v>1</v>
      </c>
      <c r="B7" s="35">
        <v>3</v>
      </c>
      <c r="C7" s="20" t="s">
        <v>111</v>
      </c>
      <c r="D7" s="36" t="s">
        <v>68</v>
      </c>
      <c r="E7" s="37">
        <v>49650</v>
      </c>
      <c r="F7" s="37"/>
      <c r="G7" s="37"/>
      <c r="H7" s="3">
        <f>E7+F7+G7</f>
        <v>49650</v>
      </c>
      <c r="I7" s="38" t="s">
        <v>70</v>
      </c>
      <c r="J7" s="38" t="s">
        <v>104</v>
      </c>
      <c r="K7" s="39"/>
      <c r="L7" s="33"/>
      <c r="M7" s="34"/>
      <c r="N7" s="33">
        <f>L7+L7*M7/100</f>
        <v>0</v>
      </c>
      <c r="O7" s="33">
        <f>H7*L7</f>
        <v>0</v>
      </c>
      <c r="P7" s="33">
        <f>H7*N7</f>
        <v>0</v>
      </c>
    </row>
    <row r="8" spans="1:16" s="31" customFormat="1" ht="61.5" customHeight="1">
      <c r="A8" s="4">
        <v>1</v>
      </c>
      <c r="B8" s="35">
        <v>4</v>
      </c>
      <c r="C8" s="20" t="s">
        <v>112</v>
      </c>
      <c r="D8" s="36" t="s">
        <v>68</v>
      </c>
      <c r="E8" s="37">
        <v>3400</v>
      </c>
      <c r="F8" s="37"/>
      <c r="G8" s="37"/>
      <c r="H8" s="3">
        <f>E8+F8+G8</f>
        <v>3400</v>
      </c>
      <c r="I8" s="38" t="s">
        <v>70</v>
      </c>
      <c r="J8" s="38" t="s">
        <v>104</v>
      </c>
      <c r="K8" s="39"/>
      <c r="L8" s="33"/>
      <c r="M8" s="34"/>
      <c r="N8" s="33">
        <f>L8+L8*M8/100</f>
        <v>0</v>
      </c>
      <c r="O8" s="33">
        <f>H8*L8</f>
        <v>0</v>
      </c>
      <c r="P8" s="33">
        <f>H8*N8</f>
        <v>0</v>
      </c>
    </row>
    <row r="9" spans="1:16" s="31" customFormat="1" ht="43.5" customHeight="1">
      <c r="A9" s="4">
        <v>1</v>
      </c>
      <c r="B9" s="35"/>
      <c r="C9" s="20"/>
      <c r="D9" s="36"/>
      <c r="E9" s="40"/>
      <c r="F9" s="37"/>
      <c r="G9" s="37"/>
      <c r="H9" s="3"/>
      <c r="I9" s="38"/>
      <c r="J9" s="21"/>
      <c r="K9" s="39"/>
      <c r="L9" s="33"/>
      <c r="M9" s="34"/>
      <c r="N9" s="41" t="s">
        <v>81</v>
      </c>
      <c r="O9" s="33">
        <f>O5+O6+O7+O8</f>
        <v>0</v>
      </c>
      <c r="P9" s="33">
        <f>P5+P6+P7+P8</f>
        <v>0</v>
      </c>
    </row>
    <row r="10" spans="1:16" s="31" customFormat="1" ht="24.75" customHeight="1">
      <c r="A10" s="4">
        <v>2</v>
      </c>
      <c r="B10" s="9" t="s">
        <v>113</v>
      </c>
      <c r="C10" s="9"/>
      <c r="D10" s="9"/>
      <c r="E10" s="9"/>
      <c r="F10" s="9"/>
      <c r="G10" s="9"/>
      <c r="H10" s="9"/>
      <c r="I10" s="9"/>
      <c r="J10" s="9"/>
      <c r="K10" s="39"/>
      <c r="L10" s="33"/>
      <c r="M10" s="34"/>
      <c r="N10" s="33"/>
      <c r="O10" s="33"/>
      <c r="P10" s="33"/>
    </row>
    <row r="11" spans="1:16" s="31" customFormat="1" ht="63.75">
      <c r="A11" s="4">
        <v>2</v>
      </c>
      <c r="B11" s="35">
        <v>1</v>
      </c>
      <c r="C11" s="20" t="s">
        <v>114</v>
      </c>
      <c r="D11" s="36" t="s">
        <v>0</v>
      </c>
      <c r="E11" s="40">
        <v>50000</v>
      </c>
      <c r="F11" s="37"/>
      <c r="G11" s="37"/>
      <c r="H11" s="3">
        <f>E11+F11+G11</f>
        <v>50000</v>
      </c>
      <c r="I11" s="38" t="s">
        <v>70</v>
      </c>
      <c r="J11" s="38" t="s">
        <v>104</v>
      </c>
      <c r="K11" s="39"/>
      <c r="L11" s="33"/>
      <c r="M11" s="34"/>
      <c r="N11" s="33">
        <f>L11+L11*M11/100</f>
        <v>0</v>
      </c>
      <c r="O11" s="33">
        <f>H11*L11</f>
        <v>0</v>
      </c>
      <c r="P11" s="33">
        <f>H11*N11</f>
        <v>0</v>
      </c>
    </row>
    <row r="12" spans="1:16" s="31" customFormat="1" ht="62.25" customHeight="1">
      <c r="A12" s="4">
        <v>2</v>
      </c>
      <c r="B12" s="35">
        <v>2</v>
      </c>
      <c r="C12" s="20" t="s">
        <v>115</v>
      </c>
      <c r="D12" s="36" t="s">
        <v>0</v>
      </c>
      <c r="E12" s="40">
        <v>10000</v>
      </c>
      <c r="F12" s="37"/>
      <c r="G12" s="37"/>
      <c r="H12" s="3">
        <f>E12+F12+G12</f>
        <v>10000</v>
      </c>
      <c r="I12" s="38" t="s">
        <v>70</v>
      </c>
      <c r="J12" s="38" t="s">
        <v>104</v>
      </c>
      <c r="K12" s="39"/>
      <c r="L12" s="33"/>
      <c r="M12" s="34"/>
      <c r="N12" s="33">
        <f>L12+L12*M12/100</f>
        <v>0</v>
      </c>
      <c r="O12" s="33">
        <f>H12*L12</f>
        <v>0</v>
      </c>
      <c r="P12" s="33">
        <f>H12*N12</f>
        <v>0</v>
      </c>
    </row>
    <row r="13" spans="1:16" s="31" customFormat="1" ht="62.25" customHeight="1">
      <c r="A13" s="4">
        <v>2</v>
      </c>
      <c r="B13" s="35">
        <v>3</v>
      </c>
      <c r="C13" s="20" t="s">
        <v>116</v>
      </c>
      <c r="D13" s="36" t="s">
        <v>0</v>
      </c>
      <c r="E13" s="40">
        <v>5000</v>
      </c>
      <c r="F13" s="37"/>
      <c r="G13" s="37"/>
      <c r="H13" s="3">
        <f>E13+F13+G13</f>
        <v>5000</v>
      </c>
      <c r="I13" s="38" t="s">
        <v>70</v>
      </c>
      <c r="J13" s="38" t="s">
        <v>104</v>
      </c>
      <c r="K13" s="39"/>
      <c r="L13" s="33"/>
      <c r="M13" s="34"/>
      <c r="N13" s="33">
        <f>L13+L13*M13/100</f>
        <v>0</v>
      </c>
      <c r="O13" s="33">
        <f>H13*L13</f>
        <v>0</v>
      </c>
      <c r="P13" s="33">
        <f>H13*N13</f>
        <v>0</v>
      </c>
    </row>
    <row r="14" spans="1:16" s="31" customFormat="1" ht="60.75" customHeight="1">
      <c r="A14" s="4">
        <v>2</v>
      </c>
      <c r="B14" s="35">
        <v>4</v>
      </c>
      <c r="C14" s="20" t="s">
        <v>117</v>
      </c>
      <c r="D14" s="36" t="s">
        <v>0</v>
      </c>
      <c r="E14" s="40">
        <v>45000</v>
      </c>
      <c r="F14" s="37"/>
      <c r="G14" s="37"/>
      <c r="H14" s="3">
        <f>E14+F14+G14</f>
        <v>45000</v>
      </c>
      <c r="I14" s="38" t="s">
        <v>70</v>
      </c>
      <c r="J14" s="38" t="s">
        <v>104</v>
      </c>
      <c r="K14" s="39"/>
      <c r="L14" s="33"/>
      <c r="M14" s="34"/>
      <c r="N14" s="33">
        <f>L14+L14*M14/100</f>
        <v>0</v>
      </c>
      <c r="O14" s="33">
        <f>H14*L14</f>
        <v>0</v>
      </c>
      <c r="P14" s="33">
        <f>H14*N14</f>
        <v>0</v>
      </c>
    </row>
    <row r="15" spans="1:16" s="31" customFormat="1" ht="40.5" customHeight="1">
      <c r="A15" s="4">
        <v>2</v>
      </c>
      <c r="B15" s="10"/>
      <c r="C15" s="32"/>
      <c r="D15" s="32"/>
      <c r="E15" s="32"/>
      <c r="F15" s="32"/>
      <c r="G15" s="32"/>
      <c r="H15" s="32"/>
      <c r="I15" s="32"/>
      <c r="J15" s="32"/>
      <c r="K15" s="39"/>
      <c r="L15" s="33"/>
      <c r="M15" s="34"/>
      <c r="N15" s="41" t="s">
        <v>82</v>
      </c>
      <c r="O15" s="33">
        <f>O11+O12+O13+O14</f>
        <v>0</v>
      </c>
      <c r="P15" s="33">
        <f>P11+P12+P13+P14</f>
        <v>0</v>
      </c>
    </row>
    <row r="16" spans="1:16" s="31" customFormat="1" ht="30.75" customHeight="1">
      <c r="A16" s="4">
        <v>3</v>
      </c>
      <c r="B16" s="11" t="s">
        <v>42</v>
      </c>
      <c r="C16" s="61"/>
      <c r="D16" s="32"/>
      <c r="E16" s="32"/>
      <c r="F16" s="32"/>
      <c r="G16" s="32"/>
      <c r="H16" s="32"/>
      <c r="I16" s="32"/>
      <c r="J16" s="32"/>
      <c r="K16" s="39"/>
      <c r="L16" s="33"/>
      <c r="M16" s="34"/>
      <c r="N16" s="33"/>
      <c r="O16" s="33"/>
      <c r="P16" s="33"/>
    </row>
    <row r="17" spans="1:16" s="31" customFormat="1" ht="70.5" customHeight="1">
      <c r="A17" s="4">
        <v>3</v>
      </c>
      <c r="B17" s="60">
        <v>1</v>
      </c>
      <c r="C17" s="62" t="s">
        <v>124</v>
      </c>
      <c r="D17" s="42" t="s">
        <v>0</v>
      </c>
      <c r="E17" s="40">
        <v>20</v>
      </c>
      <c r="F17" s="37">
        <v>10</v>
      </c>
      <c r="G17" s="37"/>
      <c r="H17" s="3">
        <f>E17+F17+G17</f>
        <v>30</v>
      </c>
      <c r="I17" s="38" t="s">
        <v>70</v>
      </c>
      <c r="J17" s="38" t="s">
        <v>104</v>
      </c>
      <c r="K17" s="39"/>
      <c r="L17" s="33"/>
      <c r="M17" s="34"/>
      <c r="N17" s="33">
        <f>L17+L17*M17/100</f>
        <v>0</v>
      </c>
      <c r="O17" s="33">
        <f>H17*L17</f>
        <v>0</v>
      </c>
      <c r="P17" s="33">
        <f>H17*N17</f>
        <v>0</v>
      </c>
    </row>
    <row r="18" spans="1:16" s="31" customFormat="1" ht="64.5" customHeight="1">
      <c r="A18" s="4">
        <v>3</v>
      </c>
      <c r="B18" s="60">
        <v>2</v>
      </c>
      <c r="C18" s="62" t="s">
        <v>125</v>
      </c>
      <c r="D18" s="42" t="s">
        <v>0</v>
      </c>
      <c r="E18" s="40">
        <v>400</v>
      </c>
      <c r="F18" s="37"/>
      <c r="G18" s="37"/>
      <c r="H18" s="3">
        <f>E18+F18+G18</f>
        <v>400</v>
      </c>
      <c r="I18" s="38" t="s">
        <v>70</v>
      </c>
      <c r="J18" s="38" t="s">
        <v>104</v>
      </c>
      <c r="K18" s="39"/>
      <c r="L18" s="33"/>
      <c r="M18" s="34"/>
      <c r="N18" s="33">
        <f>L18+L18*M18/100</f>
        <v>0</v>
      </c>
      <c r="O18" s="33">
        <f>H18*L18</f>
        <v>0</v>
      </c>
      <c r="P18" s="33">
        <f>H18*N18</f>
        <v>0</v>
      </c>
    </row>
    <row r="19" spans="1:16" s="31" customFormat="1" ht="61.5" customHeight="1">
      <c r="A19" s="4">
        <v>3</v>
      </c>
      <c r="B19" s="60">
        <v>3</v>
      </c>
      <c r="C19" s="62" t="s">
        <v>126</v>
      </c>
      <c r="D19" s="42" t="s">
        <v>0</v>
      </c>
      <c r="E19" s="40">
        <v>400</v>
      </c>
      <c r="F19" s="37">
        <v>5</v>
      </c>
      <c r="G19" s="37"/>
      <c r="H19" s="3">
        <f>E19+F19+G19</f>
        <v>405</v>
      </c>
      <c r="I19" s="38" t="s">
        <v>70</v>
      </c>
      <c r="J19" s="38" t="s">
        <v>104</v>
      </c>
      <c r="K19" s="39"/>
      <c r="L19" s="33"/>
      <c r="M19" s="34"/>
      <c r="N19" s="33">
        <f>L19+L19*M19/100</f>
        <v>0</v>
      </c>
      <c r="O19" s="33">
        <f>H19*L19</f>
        <v>0</v>
      </c>
      <c r="P19" s="33">
        <f>H19*N19</f>
        <v>0</v>
      </c>
    </row>
    <row r="20" spans="1:16" s="31" customFormat="1" ht="60.75" customHeight="1">
      <c r="A20" s="4">
        <v>3</v>
      </c>
      <c r="B20" s="60">
        <v>4</v>
      </c>
      <c r="C20" s="62" t="s">
        <v>127</v>
      </c>
      <c r="D20" s="42" t="s">
        <v>0</v>
      </c>
      <c r="E20" s="40"/>
      <c r="F20" s="37">
        <v>10</v>
      </c>
      <c r="G20" s="37"/>
      <c r="H20" s="3">
        <f>E20+F20+G20</f>
        <v>10</v>
      </c>
      <c r="I20" s="38" t="s">
        <v>70</v>
      </c>
      <c r="J20" s="38" t="s">
        <v>104</v>
      </c>
      <c r="K20" s="39"/>
      <c r="L20" s="33"/>
      <c r="M20" s="34"/>
      <c r="N20" s="33">
        <f>L20+L20*M20/100</f>
        <v>0</v>
      </c>
      <c r="O20" s="33">
        <f>H20*L20</f>
        <v>0</v>
      </c>
      <c r="P20" s="33">
        <f>H20*N20</f>
        <v>0</v>
      </c>
    </row>
    <row r="21" spans="1:16" s="31" customFormat="1" ht="41.25" customHeight="1">
      <c r="A21" s="4">
        <v>3</v>
      </c>
      <c r="B21" s="10"/>
      <c r="C21" s="48"/>
      <c r="D21" s="32"/>
      <c r="E21" s="32"/>
      <c r="F21" s="32"/>
      <c r="G21" s="32"/>
      <c r="H21" s="32"/>
      <c r="I21" s="32"/>
      <c r="J21" s="32"/>
      <c r="K21" s="39"/>
      <c r="L21" s="33"/>
      <c r="M21" s="34"/>
      <c r="N21" s="41" t="s">
        <v>83</v>
      </c>
      <c r="O21" s="33">
        <f>O17+O18+O19+O20</f>
        <v>0</v>
      </c>
      <c r="P21" s="33">
        <f>P17+P18+P19+P20</f>
        <v>0</v>
      </c>
    </row>
    <row r="22" spans="1:16" s="31" customFormat="1" ht="32.25" customHeight="1">
      <c r="A22" s="4">
        <v>4</v>
      </c>
      <c r="B22" s="11" t="s">
        <v>43</v>
      </c>
      <c r="C22" s="32"/>
      <c r="D22" s="32"/>
      <c r="E22" s="32"/>
      <c r="F22" s="32"/>
      <c r="G22" s="32"/>
      <c r="H22" s="32"/>
      <c r="I22" s="32"/>
      <c r="J22" s="32"/>
      <c r="K22" s="39"/>
      <c r="L22" s="33"/>
      <c r="M22" s="34"/>
      <c r="N22" s="33"/>
      <c r="O22" s="33"/>
      <c r="P22" s="33"/>
    </row>
    <row r="23" spans="1:16" s="31" customFormat="1" ht="60" customHeight="1">
      <c r="A23" s="4">
        <v>4</v>
      </c>
      <c r="B23" s="35">
        <v>1</v>
      </c>
      <c r="C23" s="20" t="s">
        <v>1</v>
      </c>
      <c r="D23" s="36" t="s">
        <v>0</v>
      </c>
      <c r="E23" s="40">
        <v>1000</v>
      </c>
      <c r="F23" s="37"/>
      <c r="G23" s="37"/>
      <c r="H23" s="3">
        <f>E23+F23+G23</f>
        <v>1000</v>
      </c>
      <c r="I23" s="38" t="s">
        <v>70</v>
      </c>
      <c r="J23" s="38" t="s">
        <v>104</v>
      </c>
      <c r="K23" s="39"/>
      <c r="L23" s="33"/>
      <c r="M23" s="34"/>
      <c r="N23" s="33">
        <f>L23+L23*M23/100</f>
        <v>0</v>
      </c>
      <c r="O23" s="33">
        <f>H23*L23</f>
        <v>0</v>
      </c>
      <c r="P23" s="33">
        <f>H23*N23</f>
        <v>0</v>
      </c>
    </row>
    <row r="24" spans="1:16" s="31" customFormat="1" ht="60" customHeight="1">
      <c r="A24" s="4">
        <v>4</v>
      </c>
      <c r="B24" s="35">
        <v>2</v>
      </c>
      <c r="C24" s="20" t="s">
        <v>2</v>
      </c>
      <c r="D24" s="36" t="s">
        <v>0</v>
      </c>
      <c r="E24" s="40">
        <v>1000</v>
      </c>
      <c r="F24" s="37"/>
      <c r="G24" s="37"/>
      <c r="H24" s="3">
        <f>E24+F24+G24</f>
        <v>1000</v>
      </c>
      <c r="I24" s="38" t="s">
        <v>70</v>
      </c>
      <c r="J24" s="38" t="s">
        <v>104</v>
      </c>
      <c r="K24" s="39"/>
      <c r="L24" s="33"/>
      <c r="M24" s="34"/>
      <c r="N24" s="33">
        <f>L24+L24*M24/100</f>
        <v>0</v>
      </c>
      <c r="O24" s="33">
        <f>H24*L24</f>
        <v>0</v>
      </c>
      <c r="P24" s="33">
        <f>H24*N24</f>
        <v>0</v>
      </c>
    </row>
    <row r="25" spans="1:16" s="31" customFormat="1" ht="60" customHeight="1">
      <c r="A25" s="4">
        <v>4</v>
      </c>
      <c r="B25" s="35">
        <v>3</v>
      </c>
      <c r="C25" s="20" t="s">
        <v>67</v>
      </c>
      <c r="D25" s="36" t="s">
        <v>0</v>
      </c>
      <c r="E25" s="40">
        <v>10000</v>
      </c>
      <c r="F25" s="37"/>
      <c r="G25" s="37"/>
      <c r="H25" s="3">
        <f>E25+F25+G25</f>
        <v>10000</v>
      </c>
      <c r="I25" s="38" t="s">
        <v>70</v>
      </c>
      <c r="J25" s="38" t="s">
        <v>104</v>
      </c>
      <c r="K25" s="39"/>
      <c r="L25" s="33"/>
      <c r="M25" s="34"/>
      <c r="N25" s="33">
        <f>L25+L25*M25/100</f>
        <v>0</v>
      </c>
      <c r="O25" s="33">
        <f>H25*L25</f>
        <v>0</v>
      </c>
      <c r="P25" s="33">
        <f>H25*N25</f>
        <v>0</v>
      </c>
    </row>
    <row r="26" spans="1:16" s="31" customFormat="1" ht="36.75" customHeight="1">
      <c r="A26" s="4">
        <v>4</v>
      </c>
      <c r="B26" s="10"/>
      <c r="C26" s="32"/>
      <c r="D26" s="32"/>
      <c r="E26" s="32"/>
      <c r="F26" s="32"/>
      <c r="G26" s="32"/>
      <c r="H26" s="32"/>
      <c r="I26" s="32"/>
      <c r="J26" s="32"/>
      <c r="K26" s="39"/>
      <c r="L26" s="33"/>
      <c r="M26" s="34"/>
      <c r="N26" s="41" t="s">
        <v>84</v>
      </c>
      <c r="O26" s="33">
        <f>O23+O24+O25</f>
        <v>0</v>
      </c>
      <c r="P26" s="33">
        <f>P23+P24+P25</f>
        <v>0</v>
      </c>
    </row>
    <row r="27" spans="1:16" s="31" customFormat="1" ht="33" customHeight="1">
      <c r="A27" s="4">
        <v>5</v>
      </c>
      <c r="B27" s="11" t="s">
        <v>44</v>
      </c>
      <c r="C27" s="32"/>
      <c r="D27" s="32"/>
      <c r="E27" s="32"/>
      <c r="F27" s="32"/>
      <c r="G27" s="32"/>
      <c r="H27" s="32"/>
      <c r="I27" s="32"/>
      <c r="J27" s="32"/>
      <c r="K27" s="39"/>
      <c r="L27" s="33"/>
      <c r="M27" s="34"/>
      <c r="N27" s="33"/>
      <c r="O27" s="33"/>
      <c r="P27" s="33"/>
    </row>
    <row r="28" spans="1:16" s="31" customFormat="1" ht="48" customHeight="1">
      <c r="A28" s="4">
        <v>5</v>
      </c>
      <c r="B28" s="43">
        <v>1</v>
      </c>
      <c r="C28" s="20" t="s">
        <v>122</v>
      </c>
      <c r="D28" s="36" t="s">
        <v>0</v>
      </c>
      <c r="E28" s="44"/>
      <c r="F28" s="45">
        <v>4</v>
      </c>
      <c r="G28" s="45"/>
      <c r="H28" s="4">
        <f aca="true" t="shared" si="0" ref="H28:H33">E28+F28+G28</f>
        <v>4</v>
      </c>
      <c r="I28" s="38" t="s">
        <v>70</v>
      </c>
      <c r="J28" s="38" t="s">
        <v>104</v>
      </c>
      <c r="K28" s="39"/>
      <c r="L28" s="33"/>
      <c r="M28" s="34"/>
      <c r="N28" s="33">
        <f aca="true" t="shared" si="1" ref="N28:N33">L28+L28*M28/100</f>
        <v>0</v>
      </c>
      <c r="O28" s="33">
        <f aca="true" t="shared" si="2" ref="O28:O33">H28*L28</f>
        <v>0</v>
      </c>
      <c r="P28" s="33">
        <f aca="true" t="shared" si="3" ref="P28:P33">H28*N28</f>
        <v>0</v>
      </c>
    </row>
    <row r="29" spans="1:16" s="31" customFormat="1" ht="48" customHeight="1">
      <c r="A29" s="4">
        <v>5</v>
      </c>
      <c r="B29" s="35">
        <v>2</v>
      </c>
      <c r="C29" s="20" t="s">
        <v>3</v>
      </c>
      <c r="D29" s="36" t="s">
        <v>0</v>
      </c>
      <c r="E29" s="40">
        <v>55</v>
      </c>
      <c r="F29" s="37">
        <v>4</v>
      </c>
      <c r="G29" s="37"/>
      <c r="H29" s="3">
        <f t="shared" si="0"/>
        <v>59</v>
      </c>
      <c r="I29" s="38" t="s">
        <v>70</v>
      </c>
      <c r="J29" s="38" t="s">
        <v>104</v>
      </c>
      <c r="K29" s="39"/>
      <c r="L29" s="33"/>
      <c r="M29" s="34"/>
      <c r="N29" s="33">
        <f t="shared" si="1"/>
        <v>0</v>
      </c>
      <c r="O29" s="33">
        <f t="shared" si="2"/>
        <v>0</v>
      </c>
      <c r="P29" s="33">
        <f t="shared" si="3"/>
        <v>0</v>
      </c>
    </row>
    <row r="30" spans="1:16" s="31" customFormat="1" ht="48" customHeight="1">
      <c r="A30" s="4">
        <v>5</v>
      </c>
      <c r="B30" s="35">
        <v>3</v>
      </c>
      <c r="C30" s="20" t="s">
        <v>4</v>
      </c>
      <c r="D30" s="36" t="s">
        <v>0</v>
      </c>
      <c r="E30" s="40">
        <v>200</v>
      </c>
      <c r="F30" s="37"/>
      <c r="G30" s="37"/>
      <c r="H30" s="3">
        <f t="shared" si="0"/>
        <v>200</v>
      </c>
      <c r="I30" s="38" t="s">
        <v>70</v>
      </c>
      <c r="J30" s="38" t="s">
        <v>104</v>
      </c>
      <c r="K30" s="39"/>
      <c r="L30" s="33"/>
      <c r="M30" s="34"/>
      <c r="N30" s="33">
        <f t="shared" si="1"/>
        <v>0</v>
      </c>
      <c r="O30" s="33">
        <f t="shared" si="2"/>
        <v>0</v>
      </c>
      <c r="P30" s="33">
        <f t="shared" si="3"/>
        <v>0</v>
      </c>
    </row>
    <row r="31" spans="1:16" s="31" customFormat="1" ht="48" customHeight="1">
      <c r="A31" s="4">
        <v>5</v>
      </c>
      <c r="B31" s="35">
        <v>4</v>
      </c>
      <c r="C31" s="20" t="s">
        <v>120</v>
      </c>
      <c r="D31" s="36" t="s">
        <v>0</v>
      </c>
      <c r="E31" s="40">
        <v>200</v>
      </c>
      <c r="F31" s="37"/>
      <c r="G31" s="37"/>
      <c r="H31" s="3">
        <f t="shared" si="0"/>
        <v>200</v>
      </c>
      <c r="I31" s="38" t="s">
        <v>70</v>
      </c>
      <c r="J31" s="38" t="s">
        <v>104</v>
      </c>
      <c r="K31" s="39"/>
      <c r="L31" s="33"/>
      <c r="M31" s="34"/>
      <c r="N31" s="33">
        <f t="shared" si="1"/>
        <v>0</v>
      </c>
      <c r="O31" s="33">
        <f t="shared" si="2"/>
        <v>0</v>
      </c>
      <c r="P31" s="33">
        <f t="shared" si="3"/>
        <v>0</v>
      </c>
    </row>
    <row r="32" spans="1:16" s="31" customFormat="1" ht="48" customHeight="1">
      <c r="A32" s="4">
        <v>5</v>
      </c>
      <c r="B32" s="35">
        <v>5</v>
      </c>
      <c r="C32" s="20" t="s">
        <v>121</v>
      </c>
      <c r="D32" s="36" t="s">
        <v>0</v>
      </c>
      <c r="E32" s="40">
        <v>25</v>
      </c>
      <c r="F32" s="37">
        <v>4</v>
      </c>
      <c r="G32" s="37"/>
      <c r="H32" s="3">
        <f t="shared" si="0"/>
        <v>29</v>
      </c>
      <c r="I32" s="38" t="s">
        <v>70</v>
      </c>
      <c r="J32" s="38" t="s">
        <v>104</v>
      </c>
      <c r="K32" s="39"/>
      <c r="L32" s="33"/>
      <c r="M32" s="34"/>
      <c r="N32" s="33">
        <f t="shared" si="1"/>
        <v>0</v>
      </c>
      <c r="O32" s="33">
        <f t="shared" si="2"/>
        <v>0</v>
      </c>
      <c r="P32" s="33">
        <f t="shared" si="3"/>
        <v>0</v>
      </c>
    </row>
    <row r="33" spans="1:16" s="31" customFormat="1" ht="48" customHeight="1">
      <c r="A33" s="4">
        <v>5</v>
      </c>
      <c r="B33" s="35">
        <v>6</v>
      </c>
      <c r="C33" s="20" t="s">
        <v>5</v>
      </c>
      <c r="D33" s="36" t="s">
        <v>0</v>
      </c>
      <c r="E33" s="40">
        <v>5</v>
      </c>
      <c r="F33" s="37"/>
      <c r="G33" s="37"/>
      <c r="H33" s="3">
        <f t="shared" si="0"/>
        <v>5</v>
      </c>
      <c r="I33" s="38" t="s">
        <v>70</v>
      </c>
      <c r="J33" s="38" t="s">
        <v>104</v>
      </c>
      <c r="K33" s="39"/>
      <c r="L33" s="33"/>
      <c r="M33" s="34"/>
      <c r="N33" s="33">
        <f t="shared" si="1"/>
        <v>0</v>
      </c>
      <c r="O33" s="33">
        <f t="shared" si="2"/>
        <v>0</v>
      </c>
      <c r="P33" s="33">
        <f t="shared" si="3"/>
        <v>0</v>
      </c>
    </row>
    <row r="34" spans="1:16" s="31" customFormat="1" ht="48" customHeight="1">
      <c r="A34" s="4">
        <v>5</v>
      </c>
      <c r="B34" s="10"/>
      <c r="C34" s="32"/>
      <c r="D34" s="32"/>
      <c r="E34" s="32"/>
      <c r="F34" s="32"/>
      <c r="G34" s="32"/>
      <c r="H34" s="32"/>
      <c r="I34" s="32"/>
      <c r="J34" s="32"/>
      <c r="K34" s="39"/>
      <c r="L34" s="33"/>
      <c r="M34" s="34"/>
      <c r="N34" s="41" t="s">
        <v>85</v>
      </c>
      <c r="O34" s="33">
        <f>O28+O29+O30+O31+O32+O33</f>
        <v>0</v>
      </c>
      <c r="P34" s="33">
        <f>P28+P29+P30+P31+P32+P33</f>
        <v>0</v>
      </c>
    </row>
    <row r="35" spans="1:16" s="31" customFormat="1" ht="32.25" customHeight="1">
      <c r="A35" s="4">
        <v>6</v>
      </c>
      <c r="B35" s="11" t="s">
        <v>45</v>
      </c>
      <c r="C35" s="32"/>
      <c r="D35" s="32"/>
      <c r="E35" s="32"/>
      <c r="F35" s="32"/>
      <c r="G35" s="32"/>
      <c r="H35" s="32"/>
      <c r="I35" s="32"/>
      <c r="J35" s="32"/>
      <c r="K35" s="39"/>
      <c r="L35" s="33"/>
      <c r="M35" s="34"/>
      <c r="N35" s="33"/>
      <c r="O35" s="33"/>
      <c r="P35" s="33"/>
    </row>
    <row r="36" spans="1:16" s="31" customFormat="1" ht="60" customHeight="1">
      <c r="A36" s="4">
        <v>6</v>
      </c>
      <c r="B36" s="35">
        <v>1</v>
      </c>
      <c r="C36" s="22" t="s">
        <v>6</v>
      </c>
      <c r="D36" s="36" t="s">
        <v>0</v>
      </c>
      <c r="E36" s="46">
        <v>1000</v>
      </c>
      <c r="F36" s="37"/>
      <c r="G36" s="37"/>
      <c r="H36" s="3">
        <f>E36+F36+G36</f>
        <v>1000</v>
      </c>
      <c r="I36" s="38" t="s">
        <v>70</v>
      </c>
      <c r="J36" s="38" t="s">
        <v>104</v>
      </c>
      <c r="K36" s="39"/>
      <c r="L36" s="33"/>
      <c r="M36" s="34"/>
      <c r="N36" s="33">
        <f>L36+L36*M36/100</f>
        <v>0</v>
      </c>
      <c r="O36" s="33">
        <f>H36*L36</f>
        <v>0</v>
      </c>
      <c r="P36" s="33">
        <f>H36*N36</f>
        <v>0</v>
      </c>
    </row>
    <row r="37" spans="1:16" s="31" customFormat="1" ht="60" customHeight="1">
      <c r="A37" s="4">
        <v>6</v>
      </c>
      <c r="B37" s="35">
        <v>2</v>
      </c>
      <c r="C37" s="47" t="s">
        <v>118</v>
      </c>
      <c r="D37" s="36" t="s">
        <v>0</v>
      </c>
      <c r="E37" s="46">
        <v>2000</v>
      </c>
      <c r="F37" s="37"/>
      <c r="G37" s="37"/>
      <c r="H37" s="3">
        <f>E37+F37+G37</f>
        <v>2000</v>
      </c>
      <c r="I37" s="38" t="s">
        <v>70</v>
      </c>
      <c r="J37" s="38" t="s">
        <v>104</v>
      </c>
      <c r="K37" s="39"/>
      <c r="L37" s="33"/>
      <c r="M37" s="34"/>
      <c r="N37" s="33">
        <f>L37+L37*M37/100</f>
        <v>0</v>
      </c>
      <c r="O37" s="33">
        <f>H37*L37</f>
        <v>0</v>
      </c>
      <c r="P37" s="33">
        <f>H37*N37</f>
        <v>0</v>
      </c>
    </row>
    <row r="38" spans="1:16" s="31" customFormat="1" ht="60" customHeight="1">
      <c r="A38" s="4">
        <v>6</v>
      </c>
      <c r="B38" s="35">
        <v>3</v>
      </c>
      <c r="C38" s="47" t="s">
        <v>119</v>
      </c>
      <c r="D38" s="36" t="s">
        <v>0</v>
      </c>
      <c r="E38" s="46">
        <v>2000</v>
      </c>
      <c r="F38" s="37"/>
      <c r="G38" s="37"/>
      <c r="H38" s="3">
        <f>E38+F38+G38</f>
        <v>2000</v>
      </c>
      <c r="I38" s="38" t="s">
        <v>70</v>
      </c>
      <c r="J38" s="38" t="s">
        <v>104</v>
      </c>
      <c r="K38" s="39"/>
      <c r="L38" s="33"/>
      <c r="M38" s="34"/>
      <c r="N38" s="33">
        <f>L38+L38*M38/100</f>
        <v>0</v>
      </c>
      <c r="O38" s="33">
        <f>H38*L38</f>
        <v>0</v>
      </c>
      <c r="P38" s="33">
        <f>H38*N38</f>
        <v>0</v>
      </c>
    </row>
    <row r="39" spans="1:16" s="31" customFormat="1" ht="36.75" customHeight="1">
      <c r="A39" s="23">
        <v>6</v>
      </c>
      <c r="B39" s="24"/>
      <c r="C39" s="48"/>
      <c r="D39" s="48"/>
      <c r="E39" s="48"/>
      <c r="F39" s="48"/>
      <c r="G39" s="48"/>
      <c r="H39" s="48"/>
      <c r="I39" s="32"/>
      <c r="J39" s="32"/>
      <c r="K39" s="39"/>
      <c r="L39" s="33"/>
      <c r="M39" s="34"/>
      <c r="N39" s="41" t="s">
        <v>86</v>
      </c>
      <c r="O39" s="33">
        <f>O36+O37+O38</f>
        <v>0</v>
      </c>
      <c r="P39" s="33">
        <f>P36+P37+P38</f>
        <v>0</v>
      </c>
    </row>
    <row r="40" spans="1:16" s="31" customFormat="1" ht="34.5" customHeight="1">
      <c r="A40" s="4">
        <v>7</v>
      </c>
      <c r="B40" s="11" t="s">
        <v>46</v>
      </c>
      <c r="C40" s="32"/>
      <c r="D40" s="32"/>
      <c r="E40" s="32"/>
      <c r="F40" s="32"/>
      <c r="G40" s="32"/>
      <c r="H40" s="32"/>
      <c r="I40" s="32"/>
      <c r="J40" s="32"/>
      <c r="K40" s="39"/>
      <c r="L40" s="33"/>
      <c r="M40" s="34"/>
      <c r="N40" s="33"/>
      <c r="O40" s="33"/>
      <c r="P40" s="33"/>
    </row>
    <row r="41" spans="1:16" s="31" customFormat="1" ht="60" customHeight="1">
      <c r="A41" s="4">
        <v>7</v>
      </c>
      <c r="B41" s="35">
        <v>1</v>
      </c>
      <c r="C41" s="49" t="s">
        <v>7</v>
      </c>
      <c r="D41" s="36" t="s">
        <v>0</v>
      </c>
      <c r="E41" s="46">
        <v>300</v>
      </c>
      <c r="F41" s="37"/>
      <c r="G41" s="37"/>
      <c r="H41" s="3">
        <f aca="true" t="shared" si="4" ref="H41:H46">E41+F41+G41</f>
        <v>300</v>
      </c>
      <c r="I41" s="38" t="s">
        <v>70</v>
      </c>
      <c r="J41" s="38" t="s">
        <v>104</v>
      </c>
      <c r="K41" s="39"/>
      <c r="L41" s="33"/>
      <c r="M41" s="34"/>
      <c r="N41" s="33">
        <f aca="true" t="shared" si="5" ref="N41:N46">L41+L41*M41/100</f>
        <v>0</v>
      </c>
      <c r="O41" s="33">
        <f aca="true" t="shared" si="6" ref="O41:O46">H41*L41</f>
        <v>0</v>
      </c>
      <c r="P41" s="33">
        <f aca="true" t="shared" si="7" ref="P41:P46">H41*N41</f>
        <v>0</v>
      </c>
    </row>
    <row r="42" spans="1:16" s="31" customFormat="1" ht="60" customHeight="1">
      <c r="A42" s="4">
        <v>7</v>
      </c>
      <c r="B42" s="35">
        <v>2</v>
      </c>
      <c r="C42" s="49" t="s">
        <v>8</v>
      </c>
      <c r="D42" s="36" t="s">
        <v>0</v>
      </c>
      <c r="E42" s="46">
        <v>300</v>
      </c>
      <c r="F42" s="37"/>
      <c r="G42" s="37"/>
      <c r="H42" s="3">
        <f t="shared" si="4"/>
        <v>300</v>
      </c>
      <c r="I42" s="38" t="s">
        <v>70</v>
      </c>
      <c r="J42" s="38" t="s">
        <v>104</v>
      </c>
      <c r="K42" s="39"/>
      <c r="L42" s="33"/>
      <c r="M42" s="34"/>
      <c r="N42" s="33">
        <f t="shared" si="5"/>
        <v>0</v>
      </c>
      <c r="O42" s="33">
        <f t="shared" si="6"/>
        <v>0</v>
      </c>
      <c r="P42" s="33">
        <f t="shared" si="7"/>
        <v>0</v>
      </c>
    </row>
    <row r="43" spans="1:16" s="31" customFormat="1" ht="60" customHeight="1">
      <c r="A43" s="4">
        <v>7</v>
      </c>
      <c r="B43" s="35">
        <v>3</v>
      </c>
      <c r="C43" s="49" t="s">
        <v>9</v>
      </c>
      <c r="D43" s="36" t="s">
        <v>0</v>
      </c>
      <c r="E43" s="46">
        <v>300</v>
      </c>
      <c r="F43" s="37"/>
      <c r="G43" s="37"/>
      <c r="H43" s="3">
        <f t="shared" si="4"/>
        <v>300</v>
      </c>
      <c r="I43" s="38" t="s">
        <v>70</v>
      </c>
      <c r="J43" s="38" t="s">
        <v>104</v>
      </c>
      <c r="K43" s="39"/>
      <c r="L43" s="33"/>
      <c r="M43" s="34"/>
      <c r="N43" s="33">
        <f t="shared" si="5"/>
        <v>0</v>
      </c>
      <c r="O43" s="33">
        <f t="shared" si="6"/>
        <v>0</v>
      </c>
      <c r="P43" s="33">
        <f t="shared" si="7"/>
        <v>0</v>
      </c>
    </row>
    <row r="44" spans="1:16" s="31" customFormat="1" ht="60" customHeight="1">
      <c r="A44" s="4">
        <v>7</v>
      </c>
      <c r="B44" s="35">
        <v>4</v>
      </c>
      <c r="C44" s="49" t="s">
        <v>10</v>
      </c>
      <c r="D44" s="36" t="s">
        <v>0</v>
      </c>
      <c r="E44" s="46">
        <v>300</v>
      </c>
      <c r="F44" s="37"/>
      <c r="G44" s="37"/>
      <c r="H44" s="3">
        <f t="shared" si="4"/>
        <v>300</v>
      </c>
      <c r="I44" s="38" t="s">
        <v>70</v>
      </c>
      <c r="J44" s="38" t="s">
        <v>104</v>
      </c>
      <c r="K44" s="39"/>
      <c r="L44" s="33"/>
      <c r="M44" s="34"/>
      <c r="N44" s="33">
        <f t="shared" si="5"/>
        <v>0</v>
      </c>
      <c r="O44" s="33">
        <f t="shared" si="6"/>
        <v>0</v>
      </c>
      <c r="P44" s="33">
        <f t="shared" si="7"/>
        <v>0</v>
      </c>
    </row>
    <row r="45" spans="1:16" s="31" customFormat="1" ht="60" customHeight="1">
      <c r="A45" s="4">
        <v>7</v>
      </c>
      <c r="B45" s="35">
        <v>5</v>
      </c>
      <c r="C45" s="49" t="s">
        <v>11</v>
      </c>
      <c r="D45" s="36" t="s">
        <v>0</v>
      </c>
      <c r="E45" s="46">
        <v>300</v>
      </c>
      <c r="F45" s="37"/>
      <c r="G45" s="37"/>
      <c r="H45" s="3">
        <f t="shared" si="4"/>
        <v>300</v>
      </c>
      <c r="I45" s="38" t="s">
        <v>70</v>
      </c>
      <c r="J45" s="38" t="s">
        <v>104</v>
      </c>
      <c r="K45" s="39"/>
      <c r="L45" s="33"/>
      <c r="M45" s="34"/>
      <c r="N45" s="33">
        <f t="shared" si="5"/>
        <v>0</v>
      </c>
      <c r="O45" s="33">
        <f t="shared" si="6"/>
        <v>0</v>
      </c>
      <c r="P45" s="33">
        <f t="shared" si="7"/>
        <v>0</v>
      </c>
    </row>
    <row r="46" spans="1:16" s="31" customFormat="1" ht="60" customHeight="1">
      <c r="A46" s="4">
        <v>7</v>
      </c>
      <c r="B46" s="35">
        <v>6</v>
      </c>
      <c r="C46" s="49" t="s">
        <v>12</v>
      </c>
      <c r="D46" s="36" t="s">
        <v>0</v>
      </c>
      <c r="E46" s="46">
        <v>300</v>
      </c>
      <c r="F46" s="37"/>
      <c r="G46" s="37"/>
      <c r="H46" s="3">
        <f t="shared" si="4"/>
        <v>300</v>
      </c>
      <c r="I46" s="38" t="s">
        <v>70</v>
      </c>
      <c r="J46" s="38" t="s">
        <v>104</v>
      </c>
      <c r="K46" s="39"/>
      <c r="L46" s="33"/>
      <c r="M46" s="34"/>
      <c r="N46" s="33">
        <f t="shared" si="5"/>
        <v>0</v>
      </c>
      <c r="O46" s="33">
        <f t="shared" si="6"/>
        <v>0</v>
      </c>
      <c r="P46" s="33">
        <f t="shared" si="7"/>
        <v>0</v>
      </c>
    </row>
    <row r="47" spans="1:16" s="31" customFormat="1" ht="39.75" customHeight="1">
      <c r="A47" s="4">
        <v>7</v>
      </c>
      <c r="B47" s="10"/>
      <c r="C47" s="32"/>
      <c r="D47" s="32"/>
      <c r="E47" s="32"/>
      <c r="F47" s="32"/>
      <c r="G47" s="32"/>
      <c r="H47" s="32"/>
      <c r="I47" s="32"/>
      <c r="J47" s="32"/>
      <c r="K47" s="39"/>
      <c r="L47" s="33"/>
      <c r="M47" s="34"/>
      <c r="N47" s="41" t="s">
        <v>87</v>
      </c>
      <c r="O47" s="33">
        <f>O41+O42+O43+O44+O45+O46</f>
        <v>0</v>
      </c>
      <c r="P47" s="33">
        <f>P41+P42+P43+P44+P45+P46</f>
        <v>0</v>
      </c>
    </row>
    <row r="48" spans="1:16" s="31" customFormat="1" ht="31.5" customHeight="1">
      <c r="A48" s="4">
        <v>8</v>
      </c>
      <c r="B48" s="11" t="s">
        <v>123</v>
      </c>
      <c r="C48" s="32"/>
      <c r="D48" s="32"/>
      <c r="E48" s="32"/>
      <c r="F48" s="32"/>
      <c r="G48" s="32"/>
      <c r="H48" s="32"/>
      <c r="I48" s="32"/>
      <c r="J48" s="32"/>
      <c r="K48" s="39"/>
      <c r="L48" s="33"/>
      <c r="M48" s="34"/>
      <c r="N48" s="33"/>
      <c r="O48" s="33"/>
      <c r="P48" s="33"/>
    </row>
    <row r="49" spans="1:16" s="31" customFormat="1" ht="60" customHeight="1">
      <c r="A49" s="4">
        <v>8</v>
      </c>
      <c r="B49" s="35">
        <v>1</v>
      </c>
      <c r="C49" s="20" t="s">
        <v>13</v>
      </c>
      <c r="D49" s="36" t="s">
        <v>0</v>
      </c>
      <c r="E49" s="46">
        <v>240</v>
      </c>
      <c r="F49" s="37"/>
      <c r="G49" s="37"/>
      <c r="H49" s="3">
        <f>E49+F49+G49</f>
        <v>240</v>
      </c>
      <c r="I49" s="38" t="s">
        <v>70</v>
      </c>
      <c r="J49" s="38" t="s">
        <v>104</v>
      </c>
      <c r="K49" s="39"/>
      <c r="L49" s="33"/>
      <c r="M49" s="34"/>
      <c r="N49" s="33">
        <f>L49+L49*M49/100</f>
        <v>0</v>
      </c>
      <c r="O49" s="33">
        <f>H49*L49</f>
        <v>0</v>
      </c>
      <c r="P49" s="33">
        <f>H49*N49</f>
        <v>0</v>
      </c>
    </row>
    <row r="50" spans="1:16" s="31" customFormat="1" ht="60" customHeight="1">
      <c r="A50" s="4">
        <v>8</v>
      </c>
      <c r="B50" s="35">
        <v>2</v>
      </c>
      <c r="C50" s="20" t="s">
        <v>54</v>
      </c>
      <c r="D50" s="36" t="s">
        <v>0</v>
      </c>
      <c r="E50" s="46"/>
      <c r="F50" s="37">
        <v>20</v>
      </c>
      <c r="G50" s="37"/>
      <c r="H50" s="3">
        <f>E50+F50+G50</f>
        <v>20</v>
      </c>
      <c r="I50" s="38" t="s">
        <v>70</v>
      </c>
      <c r="J50" s="38" t="s">
        <v>104</v>
      </c>
      <c r="K50" s="39"/>
      <c r="L50" s="33"/>
      <c r="M50" s="34"/>
      <c r="N50" s="33">
        <f>L50+L50*M50/100</f>
        <v>0</v>
      </c>
      <c r="O50" s="33">
        <f>H50*L50</f>
        <v>0</v>
      </c>
      <c r="P50" s="33">
        <f>H50*N50</f>
        <v>0</v>
      </c>
    </row>
    <row r="51" spans="1:16" s="31" customFormat="1" ht="45" customHeight="1">
      <c r="A51" s="4">
        <v>8</v>
      </c>
      <c r="B51" s="10"/>
      <c r="C51" s="32"/>
      <c r="D51" s="32"/>
      <c r="E51" s="32"/>
      <c r="F51" s="32"/>
      <c r="G51" s="32"/>
      <c r="H51" s="32"/>
      <c r="I51" s="32"/>
      <c r="J51" s="32"/>
      <c r="K51" s="39"/>
      <c r="L51" s="33"/>
      <c r="M51" s="34"/>
      <c r="N51" s="41" t="s">
        <v>88</v>
      </c>
      <c r="O51" s="33">
        <f>O49+O50</f>
        <v>0</v>
      </c>
      <c r="P51" s="33">
        <f>P49+P50</f>
        <v>0</v>
      </c>
    </row>
    <row r="52" spans="1:16" s="31" customFormat="1" ht="32.25" customHeight="1">
      <c r="A52" s="4">
        <v>9</v>
      </c>
      <c r="B52" s="11" t="s">
        <v>47</v>
      </c>
      <c r="C52" s="61"/>
      <c r="D52" s="32"/>
      <c r="E52" s="32"/>
      <c r="F52" s="32"/>
      <c r="G52" s="32"/>
      <c r="H52" s="32"/>
      <c r="I52" s="32"/>
      <c r="J52" s="32"/>
      <c r="K52" s="39"/>
      <c r="L52" s="33"/>
      <c r="M52" s="34"/>
      <c r="N52" s="33"/>
      <c r="O52" s="33"/>
      <c r="P52" s="33"/>
    </row>
    <row r="53" spans="1:16" s="31" customFormat="1" ht="83.25" customHeight="1">
      <c r="A53" s="4">
        <v>9</v>
      </c>
      <c r="B53" s="60"/>
      <c r="C53" s="63" t="s">
        <v>128</v>
      </c>
      <c r="D53" s="42" t="s">
        <v>0</v>
      </c>
      <c r="E53" s="46">
        <v>1800</v>
      </c>
      <c r="F53" s="37">
        <v>50</v>
      </c>
      <c r="G53" s="37">
        <v>600</v>
      </c>
      <c r="H53" s="3">
        <f>E53+F53+G53</f>
        <v>2450</v>
      </c>
      <c r="I53" s="38" t="s">
        <v>70</v>
      </c>
      <c r="J53" s="38" t="s">
        <v>104</v>
      </c>
      <c r="K53" s="39"/>
      <c r="L53" s="33"/>
      <c r="M53" s="34"/>
      <c r="N53" s="33">
        <f>L53+L53*M53/100</f>
        <v>0</v>
      </c>
      <c r="O53" s="33">
        <f>H53*L53</f>
        <v>0</v>
      </c>
      <c r="P53" s="33">
        <f>H53*N53</f>
        <v>0</v>
      </c>
    </row>
    <row r="54" spans="1:16" s="31" customFormat="1" ht="33" customHeight="1">
      <c r="A54" s="4">
        <v>10</v>
      </c>
      <c r="B54" s="11" t="s">
        <v>48</v>
      </c>
      <c r="C54" s="48"/>
      <c r="D54" s="32"/>
      <c r="E54" s="32"/>
      <c r="F54" s="32"/>
      <c r="G54" s="32"/>
      <c r="H54" s="32"/>
      <c r="I54" s="32"/>
      <c r="J54" s="32"/>
      <c r="K54" s="39"/>
      <c r="L54" s="33"/>
      <c r="M54" s="34"/>
      <c r="N54" s="33"/>
      <c r="O54" s="33"/>
      <c r="P54" s="33"/>
    </row>
    <row r="55" spans="1:16" s="31" customFormat="1" ht="54" customHeight="1">
      <c r="A55" s="4">
        <v>10</v>
      </c>
      <c r="B55" s="35"/>
      <c r="C55" s="20" t="s">
        <v>69</v>
      </c>
      <c r="D55" s="36" t="s">
        <v>0</v>
      </c>
      <c r="E55" s="46">
        <v>2000</v>
      </c>
      <c r="F55" s="37">
        <v>20</v>
      </c>
      <c r="G55" s="37"/>
      <c r="H55" s="3">
        <f>E55+F55+G55</f>
        <v>2020</v>
      </c>
      <c r="I55" s="38" t="s">
        <v>70</v>
      </c>
      <c r="J55" s="38" t="s">
        <v>104</v>
      </c>
      <c r="K55" s="39"/>
      <c r="L55" s="33"/>
      <c r="M55" s="34"/>
      <c r="N55" s="33">
        <f>L55+L55*M55/100</f>
        <v>0</v>
      </c>
      <c r="O55" s="33">
        <f>H55*L55</f>
        <v>0</v>
      </c>
      <c r="P55" s="33">
        <f>H55*N55</f>
        <v>0</v>
      </c>
    </row>
    <row r="56" spans="1:16" s="31" customFormat="1" ht="30.75" customHeight="1">
      <c r="A56" s="4">
        <v>11</v>
      </c>
      <c r="B56" s="11" t="s">
        <v>55</v>
      </c>
      <c r="C56" s="32"/>
      <c r="D56" s="32"/>
      <c r="E56" s="32"/>
      <c r="F56" s="32"/>
      <c r="G56" s="32"/>
      <c r="H56" s="32"/>
      <c r="I56" s="32"/>
      <c r="J56" s="32"/>
      <c r="K56" s="39"/>
      <c r="L56" s="33"/>
      <c r="M56" s="34"/>
      <c r="N56" s="33"/>
      <c r="O56" s="33"/>
      <c r="P56" s="33"/>
    </row>
    <row r="57" spans="1:16" s="31" customFormat="1" ht="66" customHeight="1">
      <c r="A57" s="4">
        <v>11</v>
      </c>
      <c r="B57" s="35"/>
      <c r="C57" s="20" t="s">
        <v>53</v>
      </c>
      <c r="D57" s="36" t="s">
        <v>0</v>
      </c>
      <c r="E57" s="46"/>
      <c r="F57" s="37">
        <v>9</v>
      </c>
      <c r="G57" s="37"/>
      <c r="H57" s="3">
        <f>E57+F57+G57</f>
        <v>9</v>
      </c>
      <c r="I57" s="38" t="s">
        <v>70</v>
      </c>
      <c r="J57" s="38" t="s">
        <v>104</v>
      </c>
      <c r="K57" s="39"/>
      <c r="L57" s="33"/>
      <c r="M57" s="34"/>
      <c r="N57" s="33">
        <f>L57+L57*M57/100</f>
        <v>0</v>
      </c>
      <c r="O57" s="33">
        <f>H57*L57</f>
        <v>0</v>
      </c>
      <c r="P57" s="33">
        <f>H57*N57</f>
        <v>0</v>
      </c>
    </row>
    <row r="58" spans="1:16" s="31" customFormat="1" ht="38.25" customHeight="1">
      <c r="A58" s="4">
        <v>12</v>
      </c>
      <c r="B58" s="11" t="s">
        <v>129</v>
      </c>
      <c r="C58" s="32"/>
      <c r="D58" s="32"/>
      <c r="E58" s="32"/>
      <c r="F58" s="32"/>
      <c r="G58" s="32"/>
      <c r="H58" s="32"/>
      <c r="I58" s="32"/>
      <c r="J58" s="32"/>
      <c r="K58" s="39"/>
      <c r="L58" s="33"/>
      <c r="M58" s="34"/>
      <c r="N58" s="33"/>
      <c r="O58" s="33"/>
      <c r="P58" s="33"/>
    </row>
    <row r="59" spans="1:16" s="31" customFormat="1" ht="109.5" customHeight="1">
      <c r="A59" s="4">
        <v>12</v>
      </c>
      <c r="B59" s="35"/>
      <c r="C59" s="20" t="s">
        <v>130</v>
      </c>
      <c r="D59" s="36" t="s">
        <v>0</v>
      </c>
      <c r="E59" s="46">
        <v>3000</v>
      </c>
      <c r="F59" s="37"/>
      <c r="G59" s="37"/>
      <c r="H59" s="3">
        <f>E59+F59+G59</f>
        <v>3000</v>
      </c>
      <c r="I59" s="38" t="s">
        <v>70</v>
      </c>
      <c r="J59" s="38" t="s">
        <v>104</v>
      </c>
      <c r="K59" s="39"/>
      <c r="L59" s="33"/>
      <c r="M59" s="34"/>
      <c r="N59" s="33">
        <f>L59+L59*M59/100</f>
        <v>0</v>
      </c>
      <c r="O59" s="33">
        <f>H59*L59</f>
        <v>0</v>
      </c>
      <c r="P59" s="33">
        <f>H59*N59</f>
        <v>0</v>
      </c>
    </row>
    <row r="60" spans="1:16" s="31" customFormat="1" ht="34.5" customHeight="1">
      <c r="A60" s="4">
        <v>13</v>
      </c>
      <c r="B60" s="11" t="s">
        <v>56</v>
      </c>
      <c r="C60" s="32"/>
      <c r="D60" s="32"/>
      <c r="E60" s="32"/>
      <c r="F60" s="32"/>
      <c r="G60" s="32"/>
      <c r="H60" s="32"/>
      <c r="I60" s="32"/>
      <c r="J60" s="32"/>
      <c r="K60" s="39"/>
      <c r="L60" s="33"/>
      <c r="M60" s="34"/>
      <c r="N60" s="33"/>
      <c r="O60" s="33"/>
      <c r="P60" s="33"/>
    </row>
    <row r="61" spans="1:16" s="31" customFormat="1" ht="61.5" customHeight="1">
      <c r="A61" s="4">
        <v>13</v>
      </c>
      <c r="B61" s="35"/>
      <c r="C61" s="50" t="s">
        <v>52</v>
      </c>
      <c r="D61" s="20" t="s">
        <v>17</v>
      </c>
      <c r="E61" s="51">
        <v>5</v>
      </c>
      <c r="F61" s="37"/>
      <c r="G61" s="37"/>
      <c r="H61" s="3">
        <f>E61+F61+G61</f>
        <v>5</v>
      </c>
      <c r="I61" s="38" t="s">
        <v>70</v>
      </c>
      <c r="J61" s="38" t="s">
        <v>104</v>
      </c>
      <c r="K61" s="39"/>
      <c r="L61" s="33"/>
      <c r="M61" s="34"/>
      <c r="N61" s="33">
        <f>L61+L61*M61/100</f>
        <v>0</v>
      </c>
      <c r="O61" s="33">
        <f>H61*L61</f>
        <v>0</v>
      </c>
      <c r="P61" s="33">
        <f>H61*N61</f>
        <v>0</v>
      </c>
    </row>
    <row r="62" spans="1:16" s="31" customFormat="1" ht="33.75" customHeight="1">
      <c r="A62" s="4">
        <v>14</v>
      </c>
      <c r="B62" s="11" t="s">
        <v>57</v>
      </c>
      <c r="C62" s="32"/>
      <c r="D62" s="32"/>
      <c r="E62" s="32"/>
      <c r="F62" s="32"/>
      <c r="G62" s="32"/>
      <c r="H62" s="32"/>
      <c r="I62" s="32"/>
      <c r="J62" s="32"/>
      <c r="K62" s="39"/>
      <c r="L62" s="33"/>
      <c r="M62" s="34"/>
      <c r="N62" s="33"/>
      <c r="O62" s="33"/>
      <c r="P62" s="33"/>
    </row>
    <row r="63" spans="1:16" s="31" customFormat="1" ht="60" customHeight="1">
      <c r="A63" s="4">
        <v>14</v>
      </c>
      <c r="B63" s="35">
        <v>1</v>
      </c>
      <c r="C63" s="20" t="s">
        <v>18</v>
      </c>
      <c r="D63" s="21" t="s">
        <v>0</v>
      </c>
      <c r="E63" s="40">
        <v>10</v>
      </c>
      <c r="F63" s="37"/>
      <c r="G63" s="37"/>
      <c r="H63" s="3">
        <f>E63+F63+G63</f>
        <v>10</v>
      </c>
      <c r="I63" s="38" t="s">
        <v>70</v>
      </c>
      <c r="J63" s="38" t="s">
        <v>104</v>
      </c>
      <c r="K63" s="39"/>
      <c r="L63" s="33"/>
      <c r="M63" s="34"/>
      <c r="N63" s="33">
        <f>L63+L63*M63/100</f>
        <v>0</v>
      </c>
      <c r="O63" s="33">
        <f>H63*L63</f>
        <v>0</v>
      </c>
      <c r="P63" s="33">
        <f>H63*N63</f>
        <v>0</v>
      </c>
    </row>
    <row r="64" spans="1:16" s="31" customFormat="1" ht="60" customHeight="1">
      <c r="A64" s="4">
        <v>14</v>
      </c>
      <c r="B64" s="35">
        <v>2</v>
      </c>
      <c r="C64" s="20" t="s">
        <v>19</v>
      </c>
      <c r="D64" s="21" t="s">
        <v>0</v>
      </c>
      <c r="E64" s="40">
        <v>10</v>
      </c>
      <c r="F64" s="37">
        <v>80</v>
      </c>
      <c r="G64" s="37"/>
      <c r="H64" s="3">
        <f>E64+F64+G64</f>
        <v>90</v>
      </c>
      <c r="I64" s="38" t="s">
        <v>70</v>
      </c>
      <c r="J64" s="38" t="s">
        <v>104</v>
      </c>
      <c r="K64" s="39"/>
      <c r="L64" s="33"/>
      <c r="M64" s="34"/>
      <c r="N64" s="33">
        <f>L64+L64*M64/100</f>
        <v>0</v>
      </c>
      <c r="O64" s="33">
        <f>H64*L64</f>
        <v>0</v>
      </c>
      <c r="P64" s="33">
        <f>H64*N64</f>
        <v>0</v>
      </c>
    </row>
    <row r="65" spans="1:16" s="31" customFormat="1" ht="60" customHeight="1">
      <c r="A65" s="4">
        <v>14</v>
      </c>
      <c r="B65" s="35">
        <v>3</v>
      </c>
      <c r="C65" s="20" t="s">
        <v>20</v>
      </c>
      <c r="D65" s="21" t="s">
        <v>0</v>
      </c>
      <c r="E65" s="40">
        <v>10</v>
      </c>
      <c r="F65" s="37"/>
      <c r="G65" s="37"/>
      <c r="H65" s="3">
        <f>E65+F65+G65</f>
        <v>10</v>
      </c>
      <c r="I65" s="38" t="s">
        <v>70</v>
      </c>
      <c r="J65" s="38" t="s">
        <v>104</v>
      </c>
      <c r="K65" s="39"/>
      <c r="L65" s="33"/>
      <c r="M65" s="34"/>
      <c r="N65" s="33">
        <f>L65+L65*M65/100</f>
        <v>0</v>
      </c>
      <c r="O65" s="33">
        <f>H65*L65</f>
        <v>0</v>
      </c>
      <c r="P65" s="33">
        <f>H65*N65</f>
        <v>0</v>
      </c>
    </row>
    <row r="66" spans="1:16" s="31" customFormat="1" ht="60" customHeight="1">
      <c r="A66" s="4">
        <v>14</v>
      </c>
      <c r="B66" s="35">
        <v>4</v>
      </c>
      <c r="C66" s="20" t="s">
        <v>21</v>
      </c>
      <c r="D66" s="21" t="s">
        <v>0</v>
      </c>
      <c r="E66" s="40">
        <v>10</v>
      </c>
      <c r="F66" s="37"/>
      <c r="G66" s="37"/>
      <c r="H66" s="3">
        <f>E66+F66+G66</f>
        <v>10</v>
      </c>
      <c r="I66" s="38" t="s">
        <v>70</v>
      </c>
      <c r="J66" s="38" t="s">
        <v>104</v>
      </c>
      <c r="K66" s="39"/>
      <c r="L66" s="33"/>
      <c r="M66" s="34"/>
      <c r="N66" s="33">
        <f>L66+L66*M66/100</f>
        <v>0</v>
      </c>
      <c r="O66" s="33">
        <f>H66*L66</f>
        <v>0</v>
      </c>
      <c r="P66" s="33">
        <f>H66*N66</f>
        <v>0</v>
      </c>
    </row>
    <row r="67" spans="1:16" s="31" customFormat="1" ht="42" customHeight="1">
      <c r="A67" s="4">
        <v>14</v>
      </c>
      <c r="B67" s="10" t="s">
        <v>16</v>
      </c>
      <c r="C67" s="32"/>
      <c r="D67" s="32"/>
      <c r="E67" s="32"/>
      <c r="F67" s="32"/>
      <c r="G67" s="32"/>
      <c r="H67" s="32"/>
      <c r="I67" s="32"/>
      <c r="J67" s="32"/>
      <c r="K67" s="39"/>
      <c r="L67" s="33"/>
      <c r="M67" s="34"/>
      <c r="N67" s="41" t="s">
        <v>89</v>
      </c>
      <c r="O67" s="33">
        <f>O63+O64+O65+O66</f>
        <v>0</v>
      </c>
      <c r="P67" s="33">
        <f>P63+P64+P65+P66</f>
        <v>0</v>
      </c>
    </row>
    <row r="68" spans="1:16" s="31" customFormat="1" ht="35.25" customHeight="1">
      <c r="A68" s="4">
        <v>15</v>
      </c>
      <c r="B68" s="9" t="s">
        <v>58</v>
      </c>
      <c r="C68" s="9"/>
      <c r="D68" s="9"/>
      <c r="E68" s="9"/>
      <c r="F68" s="9"/>
      <c r="G68" s="9"/>
      <c r="H68" s="9"/>
      <c r="I68" s="9"/>
      <c r="J68" s="9"/>
      <c r="K68" s="39"/>
      <c r="L68" s="33"/>
      <c r="M68" s="34"/>
      <c r="N68" s="33"/>
      <c r="O68" s="33"/>
      <c r="P68" s="33"/>
    </row>
    <row r="69" spans="1:16" s="31" customFormat="1" ht="60" customHeight="1">
      <c r="A69" s="4">
        <v>15</v>
      </c>
      <c r="B69" s="35">
        <v>1</v>
      </c>
      <c r="C69" s="20" t="s">
        <v>22</v>
      </c>
      <c r="D69" s="21" t="s">
        <v>0</v>
      </c>
      <c r="E69" s="40">
        <v>10</v>
      </c>
      <c r="F69" s="37"/>
      <c r="G69" s="37"/>
      <c r="H69" s="3">
        <f>E69+F69+G69</f>
        <v>10</v>
      </c>
      <c r="I69" s="38" t="s">
        <v>70</v>
      </c>
      <c r="J69" s="38" t="s">
        <v>104</v>
      </c>
      <c r="K69" s="39"/>
      <c r="L69" s="33"/>
      <c r="M69" s="34"/>
      <c r="N69" s="33">
        <f>L69+L69*M69/100</f>
        <v>0</v>
      </c>
      <c r="O69" s="33">
        <f>H69*L69</f>
        <v>0</v>
      </c>
      <c r="P69" s="33">
        <f>H69*N69</f>
        <v>0</v>
      </c>
    </row>
    <row r="70" spans="1:16" s="31" customFormat="1" ht="60" customHeight="1">
      <c r="A70" s="4">
        <v>15</v>
      </c>
      <c r="B70" s="35">
        <v>2</v>
      </c>
      <c r="C70" s="20" t="s">
        <v>23</v>
      </c>
      <c r="D70" s="21" t="s">
        <v>0</v>
      </c>
      <c r="E70" s="40">
        <v>10</v>
      </c>
      <c r="F70" s="37"/>
      <c r="G70" s="37">
        <v>120</v>
      </c>
      <c r="H70" s="3">
        <f>E70+F70+G70</f>
        <v>130</v>
      </c>
      <c r="I70" s="38" t="s">
        <v>70</v>
      </c>
      <c r="J70" s="38" t="s">
        <v>104</v>
      </c>
      <c r="K70" s="39"/>
      <c r="L70" s="33"/>
      <c r="M70" s="34"/>
      <c r="N70" s="33">
        <f>L70+L70*M70/100</f>
        <v>0</v>
      </c>
      <c r="O70" s="33">
        <f>H70*L70</f>
        <v>0</v>
      </c>
      <c r="P70" s="33">
        <f>H70*N70</f>
        <v>0</v>
      </c>
    </row>
    <row r="71" spans="1:16" s="31" customFormat="1" ht="60" customHeight="1">
      <c r="A71" s="4">
        <v>15</v>
      </c>
      <c r="B71" s="35">
        <v>3</v>
      </c>
      <c r="C71" s="20" t="s">
        <v>24</v>
      </c>
      <c r="D71" s="21" t="s">
        <v>0</v>
      </c>
      <c r="E71" s="40">
        <v>10</v>
      </c>
      <c r="F71" s="37"/>
      <c r="G71" s="37">
        <v>20</v>
      </c>
      <c r="H71" s="3">
        <f>E71+F71+G71</f>
        <v>30</v>
      </c>
      <c r="I71" s="38" t="s">
        <v>70</v>
      </c>
      <c r="J71" s="38" t="s">
        <v>104</v>
      </c>
      <c r="K71" s="39"/>
      <c r="L71" s="33"/>
      <c r="M71" s="34"/>
      <c r="N71" s="33">
        <f>L71+L71*M71/100</f>
        <v>0</v>
      </c>
      <c r="O71" s="33">
        <f>H71*L71</f>
        <v>0</v>
      </c>
      <c r="P71" s="33">
        <f>H71*N71</f>
        <v>0</v>
      </c>
    </row>
    <row r="72" spans="1:16" s="31" customFormat="1" ht="60" customHeight="1">
      <c r="A72" s="4">
        <v>15</v>
      </c>
      <c r="B72" s="35">
        <v>4</v>
      </c>
      <c r="C72" s="20" t="s">
        <v>25</v>
      </c>
      <c r="D72" s="21" t="s">
        <v>0</v>
      </c>
      <c r="E72" s="40">
        <v>10</v>
      </c>
      <c r="F72" s="37"/>
      <c r="G72" s="37">
        <v>30</v>
      </c>
      <c r="H72" s="3">
        <f>E72+F72+G72</f>
        <v>40</v>
      </c>
      <c r="I72" s="38" t="s">
        <v>70</v>
      </c>
      <c r="J72" s="38" t="s">
        <v>104</v>
      </c>
      <c r="K72" s="39"/>
      <c r="L72" s="33"/>
      <c r="M72" s="34"/>
      <c r="N72" s="33">
        <f>L72+L72*M72/100</f>
        <v>0</v>
      </c>
      <c r="O72" s="33">
        <f>H72*L72</f>
        <v>0</v>
      </c>
      <c r="P72" s="33">
        <f>H72*N72</f>
        <v>0</v>
      </c>
    </row>
    <row r="73" spans="1:16" s="31" customFormat="1" ht="60" customHeight="1">
      <c r="A73" s="4">
        <v>15</v>
      </c>
      <c r="B73" s="35">
        <v>5</v>
      </c>
      <c r="C73" s="20" t="s">
        <v>26</v>
      </c>
      <c r="D73" s="21" t="s">
        <v>0</v>
      </c>
      <c r="E73" s="40">
        <v>10</v>
      </c>
      <c r="F73" s="37"/>
      <c r="G73" s="37"/>
      <c r="H73" s="3">
        <f>E73+F73+G73</f>
        <v>10</v>
      </c>
      <c r="I73" s="38" t="s">
        <v>70</v>
      </c>
      <c r="J73" s="38" t="s">
        <v>104</v>
      </c>
      <c r="K73" s="39"/>
      <c r="L73" s="33"/>
      <c r="M73" s="34"/>
      <c r="N73" s="33">
        <f>L73+L73*M73/100</f>
        <v>0</v>
      </c>
      <c r="O73" s="33">
        <f>H73*L73</f>
        <v>0</v>
      </c>
      <c r="P73" s="33">
        <f>H73*N73</f>
        <v>0</v>
      </c>
    </row>
    <row r="74" spans="1:16" s="31" customFormat="1" ht="39.75" customHeight="1">
      <c r="A74" s="4">
        <v>15</v>
      </c>
      <c r="B74" s="35"/>
      <c r="C74" s="52"/>
      <c r="D74" s="36"/>
      <c r="E74" s="51"/>
      <c r="F74" s="37"/>
      <c r="G74" s="37"/>
      <c r="H74" s="3"/>
      <c r="I74" s="38"/>
      <c r="J74" s="38"/>
      <c r="K74" s="39"/>
      <c r="L74" s="33"/>
      <c r="M74" s="34"/>
      <c r="N74" s="41" t="s">
        <v>90</v>
      </c>
      <c r="O74" s="33">
        <f>O69+O70+O71+O72+O73</f>
        <v>0</v>
      </c>
      <c r="P74" s="33">
        <f>P69+P70+P71+P72+P73</f>
        <v>0</v>
      </c>
    </row>
    <row r="75" spans="1:16" s="31" customFormat="1" ht="36.75" customHeight="1">
      <c r="A75" s="4">
        <v>16</v>
      </c>
      <c r="B75" s="11" t="s">
        <v>59</v>
      </c>
      <c r="C75" s="32"/>
      <c r="D75" s="32"/>
      <c r="E75" s="32"/>
      <c r="F75" s="32"/>
      <c r="G75" s="32"/>
      <c r="H75" s="32"/>
      <c r="I75" s="32"/>
      <c r="J75" s="32"/>
      <c r="K75" s="39"/>
      <c r="L75" s="33"/>
      <c r="M75" s="34"/>
      <c r="N75" s="33"/>
      <c r="O75" s="33"/>
      <c r="P75" s="33"/>
    </row>
    <row r="76" spans="1:16" s="31" customFormat="1" ht="60" customHeight="1">
      <c r="A76" s="4">
        <v>16</v>
      </c>
      <c r="B76" s="35">
        <v>1</v>
      </c>
      <c r="C76" s="20" t="s">
        <v>27</v>
      </c>
      <c r="D76" s="21" t="s">
        <v>0</v>
      </c>
      <c r="E76" s="40">
        <v>5000</v>
      </c>
      <c r="F76" s="37"/>
      <c r="G76" s="37">
        <v>40</v>
      </c>
      <c r="H76" s="3">
        <f>E76+F76+G76</f>
        <v>5040</v>
      </c>
      <c r="I76" s="38" t="s">
        <v>70</v>
      </c>
      <c r="J76" s="38" t="s">
        <v>104</v>
      </c>
      <c r="K76" s="39"/>
      <c r="L76" s="33"/>
      <c r="M76" s="34"/>
      <c r="N76" s="33">
        <f>L76+L76*M76/100</f>
        <v>0</v>
      </c>
      <c r="O76" s="33">
        <f>H76*L76</f>
        <v>0</v>
      </c>
      <c r="P76" s="33">
        <f>H76*N76</f>
        <v>0</v>
      </c>
    </row>
    <row r="77" spans="1:16" s="31" customFormat="1" ht="60" customHeight="1">
      <c r="A77" s="4">
        <v>16</v>
      </c>
      <c r="B77" s="35">
        <v>2</v>
      </c>
      <c r="C77" s="20" t="s">
        <v>28</v>
      </c>
      <c r="D77" s="21" t="s">
        <v>0</v>
      </c>
      <c r="E77" s="40">
        <v>5000</v>
      </c>
      <c r="F77" s="37"/>
      <c r="G77" s="37">
        <v>40</v>
      </c>
      <c r="H77" s="3">
        <f>E77+F77+G77</f>
        <v>5040</v>
      </c>
      <c r="I77" s="38" t="s">
        <v>70</v>
      </c>
      <c r="J77" s="38" t="s">
        <v>104</v>
      </c>
      <c r="K77" s="39"/>
      <c r="L77" s="33"/>
      <c r="M77" s="34"/>
      <c r="N77" s="33">
        <f>L77+L77*M77/100</f>
        <v>0</v>
      </c>
      <c r="O77" s="33">
        <f>H77*L77</f>
        <v>0</v>
      </c>
      <c r="P77" s="33">
        <f>H77*N77</f>
        <v>0</v>
      </c>
    </row>
    <row r="78" spans="1:16" s="31" customFormat="1" ht="41.25" customHeight="1">
      <c r="A78" s="4">
        <v>16</v>
      </c>
      <c r="B78" s="10"/>
      <c r="C78" s="32"/>
      <c r="D78" s="32"/>
      <c r="E78" s="32"/>
      <c r="F78" s="32"/>
      <c r="G78" s="32"/>
      <c r="H78" s="32"/>
      <c r="I78" s="32"/>
      <c r="J78" s="32"/>
      <c r="K78" s="39"/>
      <c r="L78" s="33"/>
      <c r="M78" s="34"/>
      <c r="N78" s="41" t="s">
        <v>91</v>
      </c>
      <c r="O78" s="33">
        <f>O76+O77</f>
        <v>0</v>
      </c>
      <c r="P78" s="33">
        <f>P76+P77</f>
        <v>0</v>
      </c>
    </row>
    <row r="79" spans="1:16" s="31" customFormat="1" ht="33" customHeight="1">
      <c r="A79" s="4">
        <v>17</v>
      </c>
      <c r="B79" s="11" t="s">
        <v>101</v>
      </c>
      <c r="C79" s="32"/>
      <c r="D79" s="32"/>
      <c r="E79" s="32"/>
      <c r="F79" s="32"/>
      <c r="G79" s="32"/>
      <c r="H79" s="32"/>
      <c r="I79" s="32"/>
      <c r="J79" s="32"/>
      <c r="K79" s="39"/>
      <c r="L79" s="33"/>
      <c r="M79" s="34"/>
      <c r="N79" s="33"/>
      <c r="O79" s="33"/>
      <c r="P79" s="33"/>
    </row>
    <row r="80" spans="1:16" s="31" customFormat="1" ht="111" customHeight="1">
      <c r="A80" s="4">
        <v>17</v>
      </c>
      <c r="B80" s="35"/>
      <c r="C80" s="20" t="s">
        <v>29</v>
      </c>
      <c r="D80" s="21" t="s">
        <v>0</v>
      </c>
      <c r="E80" s="46">
        <v>100</v>
      </c>
      <c r="F80" s="37"/>
      <c r="G80" s="37"/>
      <c r="H80" s="3">
        <f>E80+F80+G80</f>
        <v>100</v>
      </c>
      <c r="I80" s="38" t="s">
        <v>70</v>
      </c>
      <c r="J80" s="38" t="s">
        <v>104</v>
      </c>
      <c r="K80" s="39"/>
      <c r="L80" s="33"/>
      <c r="M80" s="34"/>
      <c r="N80" s="33">
        <f>L80+L80*M80/100</f>
        <v>0</v>
      </c>
      <c r="O80" s="33">
        <f>H80*L80</f>
        <v>0</v>
      </c>
      <c r="P80" s="33">
        <f>H80*N80</f>
        <v>0</v>
      </c>
    </row>
    <row r="81" spans="1:16" s="31" customFormat="1" ht="33" customHeight="1">
      <c r="A81" s="4">
        <v>18</v>
      </c>
      <c r="B81" s="11" t="s">
        <v>60</v>
      </c>
      <c r="C81" s="32"/>
      <c r="D81" s="32"/>
      <c r="E81" s="32"/>
      <c r="F81" s="32"/>
      <c r="G81" s="32"/>
      <c r="H81" s="32"/>
      <c r="I81" s="32"/>
      <c r="J81" s="32"/>
      <c r="K81" s="39"/>
      <c r="L81" s="33"/>
      <c r="M81" s="34"/>
      <c r="N81" s="33"/>
      <c r="O81" s="33"/>
      <c r="P81" s="33"/>
    </row>
    <row r="82" spans="1:16" s="31" customFormat="1" ht="69" customHeight="1">
      <c r="A82" s="4">
        <v>18</v>
      </c>
      <c r="B82" s="35"/>
      <c r="C82" s="20" t="s">
        <v>30</v>
      </c>
      <c r="D82" s="21" t="s">
        <v>0</v>
      </c>
      <c r="E82" s="46">
        <v>400</v>
      </c>
      <c r="F82" s="37">
        <v>410</v>
      </c>
      <c r="G82" s="37"/>
      <c r="H82" s="3">
        <f>E82+F82+G82</f>
        <v>810</v>
      </c>
      <c r="I82" s="38" t="s">
        <v>70</v>
      </c>
      <c r="J82" s="38" t="s">
        <v>104</v>
      </c>
      <c r="K82" s="39"/>
      <c r="L82" s="33"/>
      <c r="M82" s="34"/>
      <c r="N82" s="33">
        <f>L82+L82*M82/100</f>
        <v>0</v>
      </c>
      <c r="O82" s="33">
        <f>H82*L82</f>
        <v>0</v>
      </c>
      <c r="P82" s="33">
        <f>H82*N82</f>
        <v>0</v>
      </c>
    </row>
    <row r="83" spans="1:16" s="31" customFormat="1" ht="33" customHeight="1">
      <c r="A83" s="4">
        <v>19</v>
      </c>
      <c r="B83" s="11" t="s">
        <v>61</v>
      </c>
      <c r="C83" s="11"/>
      <c r="D83" s="11"/>
      <c r="E83" s="11"/>
      <c r="F83" s="11"/>
      <c r="G83" s="11"/>
      <c r="H83" s="11"/>
      <c r="I83" s="11"/>
      <c r="J83" s="11"/>
      <c r="K83" s="39"/>
      <c r="L83" s="33"/>
      <c r="M83" s="34"/>
      <c r="N83" s="33"/>
      <c r="O83" s="33"/>
      <c r="P83" s="33"/>
    </row>
    <row r="84" spans="1:16" s="31" customFormat="1" ht="54" customHeight="1">
      <c r="A84" s="4">
        <v>19</v>
      </c>
      <c r="B84" s="35"/>
      <c r="C84" s="53" t="s">
        <v>31</v>
      </c>
      <c r="D84" s="21" t="s">
        <v>0</v>
      </c>
      <c r="E84" s="46">
        <v>220</v>
      </c>
      <c r="F84" s="37"/>
      <c r="G84" s="37"/>
      <c r="H84" s="3">
        <f>E84+F84+G84</f>
        <v>220</v>
      </c>
      <c r="I84" s="38" t="s">
        <v>70</v>
      </c>
      <c r="J84" s="38" t="s">
        <v>104</v>
      </c>
      <c r="K84" s="39"/>
      <c r="L84" s="33"/>
      <c r="M84" s="34"/>
      <c r="N84" s="33">
        <f>L84+L84*M84/100</f>
        <v>0</v>
      </c>
      <c r="O84" s="33">
        <f>H84*L84</f>
        <v>0</v>
      </c>
      <c r="P84" s="33">
        <f>H84*N84</f>
        <v>0</v>
      </c>
    </row>
    <row r="85" spans="1:16" s="31" customFormat="1" ht="36.75" customHeight="1">
      <c r="A85" s="4">
        <v>20</v>
      </c>
      <c r="B85" s="11" t="s">
        <v>62</v>
      </c>
      <c r="C85" s="11"/>
      <c r="D85" s="11"/>
      <c r="E85" s="11"/>
      <c r="F85" s="11"/>
      <c r="G85" s="11"/>
      <c r="H85" s="11"/>
      <c r="I85" s="11"/>
      <c r="J85" s="11"/>
      <c r="K85" s="39"/>
      <c r="L85" s="33"/>
      <c r="M85" s="34"/>
      <c r="N85" s="33"/>
      <c r="O85" s="33"/>
      <c r="P85" s="33"/>
    </row>
    <row r="86" spans="1:16" s="31" customFormat="1" ht="56.25" customHeight="1">
      <c r="A86" s="4">
        <v>20</v>
      </c>
      <c r="B86" s="35"/>
      <c r="C86" s="53" t="s">
        <v>65</v>
      </c>
      <c r="D86" s="21" t="s">
        <v>0</v>
      </c>
      <c r="E86" s="40">
        <v>6000</v>
      </c>
      <c r="F86" s="37"/>
      <c r="G86" s="37">
        <v>300</v>
      </c>
      <c r="H86" s="3">
        <f>E86+F86+G86</f>
        <v>6300</v>
      </c>
      <c r="I86" s="21" t="s">
        <v>32</v>
      </c>
      <c r="J86" s="38" t="s">
        <v>104</v>
      </c>
      <c r="K86" s="39"/>
      <c r="L86" s="33"/>
      <c r="M86" s="34"/>
      <c r="N86" s="33">
        <f>L86+L86*M86/100</f>
        <v>0</v>
      </c>
      <c r="O86" s="33">
        <f>H86*L86</f>
        <v>0</v>
      </c>
      <c r="P86" s="33">
        <f>H86*N86</f>
        <v>0</v>
      </c>
    </row>
    <row r="87" spans="1:16" s="31" customFormat="1" ht="30.75" customHeight="1">
      <c r="A87" s="4">
        <v>21</v>
      </c>
      <c r="B87" s="11" t="s">
        <v>63</v>
      </c>
      <c r="C87" s="32"/>
      <c r="D87" s="32"/>
      <c r="E87" s="32"/>
      <c r="F87" s="32"/>
      <c r="G87" s="32"/>
      <c r="H87" s="32"/>
      <c r="I87" s="32"/>
      <c r="J87" s="32"/>
      <c r="K87" s="39"/>
      <c r="L87" s="33"/>
      <c r="M87" s="34"/>
      <c r="N87" s="33"/>
      <c r="O87" s="33"/>
      <c r="P87" s="33"/>
    </row>
    <row r="88" spans="1:16" s="31" customFormat="1" ht="54.75" customHeight="1">
      <c r="A88" s="4">
        <v>21</v>
      </c>
      <c r="B88" s="35"/>
      <c r="C88" s="22" t="s">
        <v>33</v>
      </c>
      <c r="D88" s="21" t="s">
        <v>0</v>
      </c>
      <c r="E88" s="46">
        <v>5000</v>
      </c>
      <c r="F88" s="37"/>
      <c r="G88" s="37"/>
      <c r="H88" s="3">
        <f>E88+F88+G88</f>
        <v>5000</v>
      </c>
      <c r="I88" s="38" t="s">
        <v>70</v>
      </c>
      <c r="J88" s="38" t="s">
        <v>104</v>
      </c>
      <c r="K88" s="39"/>
      <c r="L88" s="33"/>
      <c r="M88" s="34"/>
      <c r="N88" s="33">
        <f>L88+L88*M88/100</f>
        <v>0</v>
      </c>
      <c r="O88" s="33">
        <f>H88*L88</f>
        <v>0</v>
      </c>
      <c r="P88" s="33">
        <f>H88*N88</f>
        <v>0</v>
      </c>
    </row>
    <row r="89" spans="1:16" s="31" customFormat="1" ht="35.25" customHeight="1">
      <c r="A89" s="4">
        <v>22</v>
      </c>
      <c r="B89" s="9" t="s">
        <v>64</v>
      </c>
      <c r="C89" s="9"/>
      <c r="D89" s="9"/>
      <c r="E89" s="9"/>
      <c r="F89" s="9"/>
      <c r="G89" s="9"/>
      <c r="H89" s="9"/>
      <c r="I89" s="9"/>
      <c r="J89" s="9"/>
      <c r="K89" s="39"/>
      <c r="L89" s="33"/>
      <c r="M89" s="34"/>
      <c r="N89" s="33"/>
      <c r="O89" s="33"/>
      <c r="P89" s="33"/>
    </row>
    <row r="90" spans="1:16" s="31" customFormat="1" ht="60" customHeight="1">
      <c r="A90" s="4">
        <v>22</v>
      </c>
      <c r="B90" s="35">
        <v>1</v>
      </c>
      <c r="C90" s="22" t="s">
        <v>73</v>
      </c>
      <c r="D90" s="36" t="s">
        <v>0</v>
      </c>
      <c r="E90" s="46">
        <v>1400</v>
      </c>
      <c r="F90" s="37"/>
      <c r="G90" s="37"/>
      <c r="H90" s="3">
        <f>E90+F90+G90</f>
        <v>1400</v>
      </c>
      <c r="I90" s="21" t="s">
        <v>71</v>
      </c>
      <c r="J90" s="21" t="s">
        <v>105</v>
      </c>
      <c r="K90" s="39"/>
      <c r="L90" s="33"/>
      <c r="M90" s="34"/>
      <c r="N90" s="33">
        <f>L90+L90*M90/100</f>
        <v>0</v>
      </c>
      <c r="O90" s="33">
        <f>H90*L90</f>
        <v>0</v>
      </c>
      <c r="P90" s="33">
        <f>H90*N90</f>
        <v>0</v>
      </c>
    </row>
    <row r="91" spans="1:16" s="31" customFormat="1" ht="60" customHeight="1">
      <c r="A91" s="4">
        <v>22</v>
      </c>
      <c r="B91" s="35">
        <v>2</v>
      </c>
      <c r="C91" s="22" t="s">
        <v>74</v>
      </c>
      <c r="D91" s="36" t="s">
        <v>0</v>
      </c>
      <c r="E91" s="46">
        <v>1300</v>
      </c>
      <c r="F91" s="37"/>
      <c r="G91" s="37"/>
      <c r="H91" s="3">
        <f>E91+F91+G91</f>
        <v>1300</v>
      </c>
      <c r="I91" s="21" t="s">
        <v>71</v>
      </c>
      <c r="J91" s="21" t="s">
        <v>105</v>
      </c>
      <c r="K91" s="39"/>
      <c r="L91" s="33"/>
      <c r="M91" s="34"/>
      <c r="N91" s="33">
        <f>L91+L91*M91/100</f>
        <v>0</v>
      </c>
      <c r="O91" s="33">
        <f>H91*L91</f>
        <v>0</v>
      </c>
      <c r="P91" s="33">
        <f>H91*N91</f>
        <v>0</v>
      </c>
    </row>
    <row r="92" spans="1:16" s="31" customFormat="1" ht="60" customHeight="1">
      <c r="A92" s="4">
        <v>22</v>
      </c>
      <c r="B92" s="35">
        <v>3</v>
      </c>
      <c r="C92" s="20" t="s">
        <v>34</v>
      </c>
      <c r="D92" s="36" t="s">
        <v>0</v>
      </c>
      <c r="E92" s="46">
        <v>1500</v>
      </c>
      <c r="F92" s="37"/>
      <c r="G92" s="37"/>
      <c r="H92" s="3">
        <f>E92+F92+G92</f>
        <v>1500</v>
      </c>
      <c r="I92" s="21" t="s">
        <v>71</v>
      </c>
      <c r="J92" s="21" t="s">
        <v>105</v>
      </c>
      <c r="K92" s="39"/>
      <c r="L92" s="33"/>
      <c r="M92" s="34"/>
      <c r="N92" s="33">
        <f>L92+L92*M92/100</f>
        <v>0</v>
      </c>
      <c r="O92" s="33">
        <f>H92*L92</f>
        <v>0</v>
      </c>
      <c r="P92" s="33">
        <f>H92*N92</f>
        <v>0</v>
      </c>
    </row>
    <row r="93" spans="1:16" s="31" customFormat="1" ht="60" customHeight="1">
      <c r="A93" s="4">
        <v>22</v>
      </c>
      <c r="B93" s="35">
        <v>4</v>
      </c>
      <c r="C93" s="20" t="s">
        <v>35</v>
      </c>
      <c r="D93" s="36" t="s">
        <v>0</v>
      </c>
      <c r="E93" s="46">
        <v>1000</v>
      </c>
      <c r="F93" s="37"/>
      <c r="G93" s="37"/>
      <c r="H93" s="3">
        <f>E93+F93+G93</f>
        <v>1000</v>
      </c>
      <c r="I93" s="21" t="s">
        <v>71</v>
      </c>
      <c r="J93" s="21" t="s">
        <v>105</v>
      </c>
      <c r="K93" s="39"/>
      <c r="L93" s="33"/>
      <c r="M93" s="34"/>
      <c r="N93" s="33">
        <f>L93+L93*M93/100</f>
        <v>0</v>
      </c>
      <c r="O93" s="33">
        <f>H93*L93</f>
        <v>0</v>
      </c>
      <c r="P93" s="33">
        <f>H93*N93</f>
        <v>0</v>
      </c>
    </row>
    <row r="94" spans="1:16" s="31" customFormat="1" ht="37.5" customHeight="1">
      <c r="A94" s="4">
        <v>22</v>
      </c>
      <c r="B94" s="35"/>
      <c r="C94" s="52"/>
      <c r="D94" s="36"/>
      <c r="E94" s="51"/>
      <c r="F94" s="37"/>
      <c r="G94" s="37"/>
      <c r="H94" s="3"/>
      <c r="I94" s="38"/>
      <c r="J94" s="38"/>
      <c r="K94" s="39"/>
      <c r="L94" s="33"/>
      <c r="M94" s="34"/>
      <c r="N94" s="41" t="s">
        <v>92</v>
      </c>
      <c r="O94" s="33">
        <f>O90+O91+O92+O93</f>
        <v>0</v>
      </c>
      <c r="P94" s="33">
        <f>P90+P91+P92+P93</f>
        <v>0</v>
      </c>
    </row>
    <row r="95" spans="1:16" s="31" customFormat="1" ht="60" customHeight="1">
      <c r="A95" s="5">
        <v>23</v>
      </c>
      <c r="B95" s="32"/>
      <c r="C95" s="20" t="s">
        <v>36</v>
      </c>
      <c r="D95" s="36" t="s">
        <v>0</v>
      </c>
      <c r="E95" s="51">
        <v>400</v>
      </c>
      <c r="F95" s="37"/>
      <c r="G95" s="37"/>
      <c r="H95" s="3">
        <f aca="true" t="shared" si="8" ref="H95:H104">E95+F95+G95</f>
        <v>400</v>
      </c>
      <c r="I95" s="21"/>
      <c r="J95" s="38" t="s">
        <v>104</v>
      </c>
      <c r="K95" s="39"/>
      <c r="L95" s="33"/>
      <c r="M95" s="34"/>
      <c r="N95" s="33">
        <f>L95+L95*M95/100</f>
        <v>0</v>
      </c>
      <c r="O95" s="33">
        <f>H95*L95</f>
        <v>0</v>
      </c>
      <c r="P95" s="33">
        <f>H95*N95</f>
        <v>0</v>
      </c>
    </row>
    <row r="96" spans="1:16" s="31" customFormat="1" ht="60" customHeight="1">
      <c r="A96" s="5">
        <v>24</v>
      </c>
      <c r="B96" s="32"/>
      <c r="C96" s="20" t="s">
        <v>37</v>
      </c>
      <c r="D96" s="36" t="s">
        <v>0</v>
      </c>
      <c r="E96" s="51">
        <v>100</v>
      </c>
      <c r="F96" s="37"/>
      <c r="G96" s="37"/>
      <c r="H96" s="3">
        <f t="shared" si="8"/>
        <v>100</v>
      </c>
      <c r="I96" s="21"/>
      <c r="J96" s="38" t="s">
        <v>104</v>
      </c>
      <c r="K96" s="39"/>
      <c r="L96" s="33"/>
      <c r="M96" s="34"/>
      <c r="N96" s="33">
        <f aca="true" t="shared" si="9" ref="N96:N104">L96+L96*M96/100</f>
        <v>0</v>
      </c>
      <c r="O96" s="33">
        <f aca="true" t="shared" si="10" ref="O96:O104">H96*L96</f>
        <v>0</v>
      </c>
      <c r="P96" s="33">
        <f aca="true" t="shared" si="11" ref="P96:P104">H96*N96</f>
        <v>0</v>
      </c>
    </row>
    <row r="97" spans="1:16" s="31" customFormat="1" ht="60" customHeight="1">
      <c r="A97" s="5">
        <v>25</v>
      </c>
      <c r="B97" s="32"/>
      <c r="C97" s="20" t="s">
        <v>38</v>
      </c>
      <c r="D97" s="36" t="s">
        <v>0</v>
      </c>
      <c r="E97" s="51">
        <v>100</v>
      </c>
      <c r="F97" s="37"/>
      <c r="G97" s="37"/>
      <c r="H97" s="3">
        <f t="shared" si="8"/>
        <v>100</v>
      </c>
      <c r="I97" s="21"/>
      <c r="J97" s="38" t="s">
        <v>104</v>
      </c>
      <c r="K97" s="39"/>
      <c r="L97" s="33"/>
      <c r="M97" s="34"/>
      <c r="N97" s="33">
        <f t="shared" si="9"/>
        <v>0</v>
      </c>
      <c r="O97" s="33">
        <f t="shared" si="10"/>
        <v>0</v>
      </c>
      <c r="P97" s="33">
        <f t="shared" si="11"/>
        <v>0</v>
      </c>
    </row>
    <row r="98" spans="1:16" s="31" customFormat="1" ht="60" customHeight="1">
      <c r="A98" s="5">
        <v>26</v>
      </c>
      <c r="B98" s="32"/>
      <c r="C98" s="20" t="s">
        <v>66</v>
      </c>
      <c r="D98" s="36" t="s">
        <v>0</v>
      </c>
      <c r="E98" s="51">
        <v>100</v>
      </c>
      <c r="F98" s="37"/>
      <c r="G98" s="37"/>
      <c r="H98" s="3">
        <f t="shared" si="8"/>
        <v>100</v>
      </c>
      <c r="I98" s="21"/>
      <c r="J98" s="38" t="s">
        <v>104</v>
      </c>
      <c r="K98" s="39"/>
      <c r="L98" s="33"/>
      <c r="M98" s="34"/>
      <c r="N98" s="33">
        <f t="shared" si="9"/>
        <v>0</v>
      </c>
      <c r="O98" s="33">
        <f t="shared" si="10"/>
        <v>0</v>
      </c>
      <c r="P98" s="33">
        <f t="shared" si="11"/>
        <v>0</v>
      </c>
    </row>
    <row r="99" spans="1:16" s="31" customFormat="1" ht="60" customHeight="1">
      <c r="A99" s="5">
        <v>27</v>
      </c>
      <c r="B99" s="32"/>
      <c r="C99" s="20" t="s">
        <v>39</v>
      </c>
      <c r="D99" s="36" t="s">
        <v>0</v>
      </c>
      <c r="E99" s="51">
        <v>5</v>
      </c>
      <c r="F99" s="37"/>
      <c r="G99" s="37"/>
      <c r="H99" s="3">
        <f t="shared" si="8"/>
        <v>5</v>
      </c>
      <c r="I99" s="21"/>
      <c r="J99" s="38" t="s">
        <v>104</v>
      </c>
      <c r="K99" s="39"/>
      <c r="L99" s="33"/>
      <c r="M99" s="34"/>
      <c r="N99" s="33">
        <f t="shared" si="9"/>
        <v>0</v>
      </c>
      <c r="O99" s="33">
        <f t="shared" si="10"/>
        <v>0</v>
      </c>
      <c r="P99" s="33">
        <f t="shared" si="11"/>
        <v>0</v>
      </c>
    </row>
    <row r="100" spans="1:16" s="31" customFormat="1" ht="60" customHeight="1">
      <c r="A100" s="5">
        <v>28</v>
      </c>
      <c r="B100" s="32"/>
      <c r="C100" s="20" t="s">
        <v>40</v>
      </c>
      <c r="D100" s="36" t="s">
        <v>0</v>
      </c>
      <c r="E100" s="51">
        <v>500</v>
      </c>
      <c r="F100" s="37"/>
      <c r="G100" s="37"/>
      <c r="H100" s="3">
        <f t="shared" si="8"/>
        <v>500</v>
      </c>
      <c r="I100" s="21"/>
      <c r="J100" s="38" t="s">
        <v>104</v>
      </c>
      <c r="K100" s="39"/>
      <c r="L100" s="33"/>
      <c r="M100" s="34"/>
      <c r="N100" s="33">
        <f t="shared" si="9"/>
        <v>0</v>
      </c>
      <c r="O100" s="33">
        <f t="shared" si="10"/>
        <v>0</v>
      </c>
      <c r="P100" s="33">
        <f t="shared" si="11"/>
        <v>0</v>
      </c>
    </row>
    <row r="101" spans="1:16" s="31" customFormat="1" ht="60" customHeight="1">
      <c r="A101" s="5">
        <v>29</v>
      </c>
      <c r="B101" s="32"/>
      <c r="C101" s="54" t="s">
        <v>41</v>
      </c>
      <c r="D101" s="36" t="s">
        <v>0</v>
      </c>
      <c r="E101" s="51">
        <v>400</v>
      </c>
      <c r="F101" s="37"/>
      <c r="G101" s="37"/>
      <c r="H101" s="3">
        <f t="shared" si="8"/>
        <v>400</v>
      </c>
      <c r="I101" s="21"/>
      <c r="J101" s="38" t="s">
        <v>104</v>
      </c>
      <c r="K101" s="39"/>
      <c r="L101" s="33"/>
      <c r="M101" s="34"/>
      <c r="N101" s="33">
        <f t="shared" si="9"/>
        <v>0</v>
      </c>
      <c r="O101" s="33">
        <f t="shared" si="10"/>
        <v>0</v>
      </c>
      <c r="P101" s="33">
        <f t="shared" si="11"/>
        <v>0</v>
      </c>
    </row>
    <row r="102" spans="1:16" s="31" customFormat="1" ht="60" customHeight="1">
      <c r="A102" s="5">
        <v>30</v>
      </c>
      <c r="B102" s="32"/>
      <c r="C102" s="54" t="s">
        <v>49</v>
      </c>
      <c r="D102" s="21" t="s">
        <v>0</v>
      </c>
      <c r="E102" s="46">
        <v>500</v>
      </c>
      <c r="F102" s="55"/>
      <c r="G102" s="55"/>
      <c r="H102" s="3">
        <f t="shared" si="8"/>
        <v>500</v>
      </c>
      <c r="I102" s="21" t="s">
        <v>72</v>
      </c>
      <c r="J102" s="38" t="s">
        <v>104</v>
      </c>
      <c r="K102" s="39"/>
      <c r="L102" s="33"/>
      <c r="M102" s="34"/>
      <c r="N102" s="33">
        <f t="shared" si="9"/>
        <v>0</v>
      </c>
      <c r="O102" s="33">
        <f t="shared" si="10"/>
        <v>0</v>
      </c>
      <c r="P102" s="33">
        <f t="shared" si="11"/>
        <v>0</v>
      </c>
    </row>
    <row r="103" spans="1:16" s="31" customFormat="1" ht="60" customHeight="1">
      <c r="A103" s="5">
        <v>31</v>
      </c>
      <c r="B103" s="32"/>
      <c r="C103" s="54" t="s">
        <v>50</v>
      </c>
      <c r="D103" s="21" t="s">
        <v>0</v>
      </c>
      <c r="E103" s="46">
        <v>40</v>
      </c>
      <c r="F103" s="55"/>
      <c r="G103" s="55"/>
      <c r="H103" s="3">
        <f t="shared" si="8"/>
        <v>40</v>
      </c>
      <c r="I103" s="21" t="s">
        <v>72</v>
      </c>
      <c r="J103" s="38" t="s">
        <v>104</v>
      </c>
      <c r="K103" s="39"/>
      <c r="L103" s="33"/>
      <c r="M103" s="34"/>
      <c r="N103" s="33">
        <f t="shared" si="9"/>
        <v>0</v>
      </c>
      <c r="O103" s="33">
        <f t="shared" si="10"/>
        <v>0</v>
      </c>
      <c r="P103" s="33">
        <f t="shared" si="11"/>
        <v>0</v>
      </c>
    </row>
    <row r="104" spans="1:16" s="31" customFormat="1" ht="60" customHeight="1">
      <c r="A104" s="5">
        <v>32</v>
      </c>
      <c r="B104" s="32"/>
      <c r="C104" s="54" t="s">
        <v>51</v>
      </c>
      <c r="D104" s="21" t="s">
        <v>0</v>
      </c>
      <c r="E104" s="46">
        <v>100</v>
      </c>
      <c r="F104" s="55"/>
      <c r="G104" s="55"/>
      <c r="H104" s="3">
        <f t="shared" si="8"/>
        <v>100</v>
      </c>
      <c r="I104" s="21" t="s">
        <v>72</v>
      </c>
      <c r="J104" s="38" t="s">
        <v>104</v>
      </c>
      <c r="K104" s="39"/>
      <c r="L104" s="33"/>
      <c r="M104" s="34"/>
      <c r="N104" s="33">
        <f t="shared" si="9"/>
        <v>0</v>
      </c>
      <c r="O104" s="33">
        <f t="shared" si="10"/>
        <v>0</v>
      </c>
      <c r="P104" s="33">
        <f t="shared" si="11"/>
        <v>0</v>
      </c>
    </row>
    <row r="105" spans="1:16" s="31" customFormat="1" ht="60" customHeight="1">
      <c r="A105" s="4">
        <v>33</v>
      </c>
      <c r="B105" s="35"/>
      <c r="C105" s="20" t="s">
        <v>14</v>
      </c>
      <c r="D105" s="36" t="s">
        <v>0</v>
      </c>
      <c r="E105" s="46">
        <v>120</v>
      </c>
      <c r="F105" s="37">
        <v>20</v>
      </c>
      <c r="G105" s="37"/>
      <c r="H105" s="3">
        <f>E105+F105+G105</f>
        <v>140</v>
      </c>
      <c r="I105" s="38" t="s">
        <v>70</v>
      </c>
      <c r="J105" s="38" t="s">
        <v>104</v>
      </c>
      <c r="K105" s="39"/>
      <c r="L105" s="33"/>
      <c r="M105" s="34"/>
      <c r="N105" s="33">
        <f>L105+L105*M105/100</f>
        <v>0</v>
      </c>
      <c r="O105" s="33">
        <f>H105*L105</f>
        <v>0</v>
      </c>
      <c r="P105" s="33">
        <f>H105*N105</f>
        <v>0</v>
      </c>
    </row>
    <row r="106" spans="1:16" s="31" customFormat="1" ht="60" customHeight="1">
      <c r="A106" s="4">
        <v>34</v>
      </c>
      <c r="B106" s="35"/>
      <c r="C106" s="20" t="s">
        <v>15</v>
      </c>
      <c r="D106" s="36" t="s">
        <v>0</v>
      </c>
      <c r="E106" s="46">
        <v>200</v>
      </c>
      <c r="F106" s="37">
        <v>80</v>
      </c>
      <c r="G106" s="37"/>
      <c r="H106" s="3">
        <f>E106+F106+G106</f>
        <v>280</v>
      </c>
      <c r="I106" s="38" t="s">
        <v>70</v>
      </c>
      <c r="J106" s="38" t="s">
        <v>104</v>
      </c>
      <c r="K106" s="39"/>
      <c r="L106" s="33"/>
      <c r="M106" s="34"/>
      <c r="N106" s="33">
        <f>L106+L106*M106/100</f>
        <v>0</v>
      </c>
      <c r="O106" s="33">
        <f>H106*L106</f>
        <v>0</v>
      </c>
      <c r="P106" s="33">
        <f>H106*N106</f>
        <v>0</v>
      </c>
    </row>
    <row r="107" spans="2:8" ht="12.75">
      <c r="B107" s="6"/>
      <c r="C107" s="56"/>
      <c r="D107" s="57"/>
      <c r="E107" s="58"/>
      <c r="F107" s="58"/>
      <c r="G107" s="58"/>
      <c r="H107" s="7"/>
    </row>
    <row r="108" spans="2:8" ht="63.75">
      <c r="B108" s="6"/>
      <c r="C108" s="59" t="s">
        <v>103</v>
      </c>
      <c r="D108" s="57"/>
      <c r="E108" s="58"/>
      <c r="F108" s="58"/>
      <c r="G108" s="58"/>
      <c r="H108" s="7"/>
    </row>
    <row r="109" spans="2:8" ht="12.75">
      <c r="B109" s="6"/>
      <c r="C109" s="56"/>
      <c r="D109" s="57"/>
      <c r="E109" s="58"/>
      <c r="F109" s="58"/>
      <c r="G109" s="58"/>
      <c r="H109" s="7"/>
    </row>
    <row r="110" spans="2:8" ht="12.75">
      <c r="B110" s="6"/>
      <c r="C110" s="56"/>
      <c r="D110" s="57"/>
      <c r="E110" s="58"/>
      <c r="F110" s="58"/>
      <c r="G110" s="58"/>
      <c r="H110" s="7"/>
    </row>
    <row r="111" spans="2:8" ht="12.75">
      <c r="B111" s="6"/>
      <c r="C111" s="56"/>
      <c r="D111" s="57"/>
      <c r="E111" s="58"/>
      <c r="F111" s="58"/>
      <c r="G111" s="58"/>
      <c r="H111" s="7"/>
    </row>
    <row r="112" spans="2:8" ht="12.75">
      <c r="B112" s="6"/>
      <c r="C112" s="56"/>
      <c r="D112" s="57"/>
      <c r="E112" s="58"/>
      <c r="F112" s="58"/>
      <c r="G112" s="58"/>
      <c r="H112" s="7"/>
    </row>
    <row r="113" spans="2:8" ht="12.75">
      <c r="B113" s="6"/>
      <c r="C113" s="56"/>
      <c r="D113" s="57"/>
      <c r="E113" s="58"/>
      <c r="F113" s="58"/>
      <c r="G113" s="58"/>
      <c r="H113" s="7"/>
    </row>
    <row r="114" spans="2:8" ht="12.75">
      <c r="B114" s="6"/>
      <c r="C114" s="56"/>
      <c r="D114" s="57"/>
      <c r="E114" s="58"/>
      <c r="F114" s="58"/>
      <c r="G114" s="58"/>
      <c r="H114" s="7"/>
    </row>
    <row r="115" spans="2:8" ht="12.75">
      <c r="B115" s="6"/>
      <c r="C115" s="56"/>
      <c r="D115" s="57"/>
      <c r="E115" s="58"/>
      <c r="F115" s="58"/>
      <c r="G115" s="58"/>
      <c r="H115" s="7"/>
    </row>
    <row r="116" spans="2:8" ht="12.75">
      <c r="B116" s="6"/>
      <c r="C116" s="56"/>
      <c r="D116" s="57"/>
      <c r="E116" s="58"/>
      <c r="F116" s="58"/>
      <c r="G116" s="58"/>
      <c r="H116" s="7"/>
    </row>
    <row r="117" spans="2:8" ht="12.75">
      <c r="B117" s="6"/>
      <c r="C117" s="56"/>
      <c r="D117" s="57"/>
      <c r="E117" s="58"/>
      <c r="F117" s="58"/>
      <c r="G117" s="58"/>
      <c r="H117" s="7"/>
    </row>
    <row r="118" spans="2:8" ht="12.75">
      <c r="B118" s="6"/>
      <c r="C118" s="56"/>
      <c r="D118" s="57"/>
      <c r="E118" s="58"/>
      <c r="F118" s="58"/>
      <c r="G118" s="58"/>
      <c r="H118" s="7"/>
    </row>
  </sheetData>
  <sheetProtection/>
  <autoFilter ref="A2:P108"/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  <headerFooter>
    <oddFooter>&amp;Rstr.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Fsovo</cp:lastModifiedBy>
  <cp:lastPrinted>2020-10-07T06:32:11Z</cp:lastPrinted>
  <dcterms:created xsi:type="dcterms:W3CDTF">2019-06-13T12:49:31Z</dcterms:created>
  <dcterms:modified xsi:type="dcterms:W3CDTF">2020-10-26T10:21:51Z</dcterms:modified>
  <cp:category/>
  <cp:version/>
  <cp:contentType/>
  <cp:contentStatus/>
</cp:coreProperties>
</file>