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Hlk56460447" localSheetId="0">'Sheet1'!$B$2</definedName>
    <definedName name="_Hlk56460604" localSheetId="0">'Sheet1'!$B$6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<sst xmlns="http://schemas.openxmlformats.org/spreadsheetml/2006/main" count="51" uniqueCount="29">
  <si>
    <t>kom</t>
  </si>
  <si>
    <t>ml</t>
  </si>
  <si>
    <t>da</t>
  </si>
  <si>
    <t>Partija broj</t>
  </si>
  <si>
    <t>Predmet nabavke (naziv i opis dobra)</t>
  </si>
  <si>
    <t>Količina VMA</t>
  </si>
  <si>
    <t>Količina VB Niš</t>
  </si>
  <si>
    <t>Količina UKUPNO</t>
  </si>
  <si>
    <t>Rešenje ALIMS-a da/ne</t>
  </si>
  <si>
    <t>Jedinična procenjena vrednost bez PDV-a</t>
  </si>
  <si>
    <t>PDV u %</t>
  </si>
  <si>
    <t>Jedinica mere</t>
  </si>
  <si>
    <t>Medicinsko sredstvo da/ne</t>
  </si>
  <si>
    <t>Sočivo intraokularno, trodelno, dioptrija od -5,0 do +5,0</t>
  </si>
  <si>
    <t>Retraktori za dužicu</t>
  </si>
  <si>
    <t>Boja za kapsulu za operaciju katarakte</t>
  </si>
  <si>
    <t>Jedinična procenjena vrednost sa PDV-om</t>
  </si>
  <si>
    <t>Ukupna procenjena vrednost bez PDV-a</t>
  </si>
  <si>
    <t>Ukupna procenjena vrednost sa PDV-om</t>
  </si>
  <si>
    <t>Viskoelastična supstanca za op. katarakte: mešavina Na-hijaluronata od 3%  i hondrotin-sulfata od 4%</t>
  </si>
  <si>
    <t>Prsten za intraokularnu upotrebu promera 12mm</t>
  </si>
  <si>
    <t>Hidroksi-propil metil celuloza za op. katarakte gustine 20%</t>
  </si>
  <si>
    <t xml:space="preserve">Intraokularna meka zadnjekomorna sočiva izrađena od hidrofobnog akrilata, izlivana u komadu. Prečnik optičkog dela 5,75-6,40mm, raspon dioptrije od +6 do +30 (Inkrement 0,5D za dioptrije od +10 do +30), Indeks refrakcije ≥ 1,55, Square edge, bez angulacije haptika i sa step vaulted hapticima ili sa offset dizajnom haptika ili stable force hapticima, Injektor za jednokratnu ili višekratnu upotrebu sa kertridžom za svako pojedinačno sočivo </t>
  </si>
  <si>
    <t xml:space="preserve">Intraokularno zadnjekomorno sočivo izrađena od hidrofobnog akrilata, izliveno u komadu, monofokalno sočivo sa kontinuiranom asferičnom prednjom površinom optika koja omogućava poboljšanje intermedijarnog vida pacijenta, offset dizajn haptika, Square edge od 360 stepeni, Indeks refrakcije ≥ 1,45, Raspon dioptrije od +5 do +34 (Inkrement 0,5D za dioptrije od +10 do +30), Prečnik optičkog dela 6mm,  Injektor za jednokratnu ili višekratnu upotrebu sa kertridžom za svako pojedinačno sočivo </t>
  </si>
  <si>
    <t>Naziv ponuđenog dobra, proizvođač, kataloški broj i/ili druga oznaka</t>
  </si>
  <si>
    <t>Jedinična cena bez PDV-a</t>
  </si>
  <si>
    <t>Jedinična cena sa PDV-om</t>
  </si>
  <si>
    <t>Ukupna vrednost partije bez PDV-a</t>
  </si>
  <si>
    <t>Ukupna vrednost partije sa PDV-om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</si>
</sst>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4" fontId="38" fillId="0" borderId="1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37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7.421875" style="5" customWidth="1"/>
    <col min="2" max="2" width="36.421875" style="2" customWidth="1"/>
    <col min="3" max="3" width="8.421875" style="5" customWidth="1"/>
    <col min="4" max="4" width="8.57421875" style="2" hidden="1" customWidth="1"/>
    <col min="5" max="5" width="8.8515625" style="2" hidden="1" customWidth="1"/>
    <col min="6" max="6" width="10.7109375" style="13" customWidth="1"/>
    <col min="7" max="7" width="12.140625" style="12" hidden="1" customWidth="1"/>
    <col min="8" max="8" width="7.8515625" style="2" hidden="1" customWidth="1"/>
    <col min="9" max="9" width="11.140625" style="2" hidden="1" customWidth="1"/>
    <col min="10" max="10" width="12.28125" style="2" hidden="1" customWidth="1"/>
    <col min="11" max="11" width="12.57421875" style="2" hidden="1" customWidth="1"/>
    <col min="12" max="12" width="11.28125" style="2" hidden="1" customWidth="1"/>
    <col min="13" max="13" width="9.28125" style="2" hidden="1" customWidth="1"/>
    <col min="14" max="14" width="22.8515625" style="2" customWidth="1"/>
    <col min="15" max="15" width="10.7109375" style="2" customWidth="1"/>
    <col min="16" max="16" width="6.7109375" style="2" customWidth="1"/>
    <col min="17" max="17" width="12.140625" style="2" customWidth="1"/>
    <col min="18" max="18" width="14.8515625" style="2" customWidth="1"/>
    <col min="19" max="19" width="15.28125" style="2" customWidth="1"/>
    <col min="20" max="16384" width="9.140625" style="2" customWidth="1"/>
  </cols>
  <sheetData>
    <row r="1" spans="1:19" s="1" customFormat="1" ht="60" customHeight="1">
      <c r="A1" s="7" t="s">
        <v>3</v>
      </c>
      <c r="B1" s="8" t="s">
        <v>4</v>
      </c>
      <c r="C1" s="7" t="s">
        <v>11</v>
      </c>
      <c r="D1" s="7" t="s">
        <v>5</v>
      </c>
      <c r="E1" s="7" t="s">
        <v>6</v>
      </c>
      <c r="F1" s="15" t="s">
        <v>7</v>
      </c>
      <c r="G1" s="10" t="s">
        <v>9</v>
      </c>
      <c r="H1" s="7" t="s">
        <v>10</v>
      </c>
      <c r="I1" s="8" t="s">
        <v>16</v>
      </c>
      <c r="J1" s="8" t="s">
        <v>17</v>
      </c>
      <c r="K1" s="8" t="s">
        <v>18</v>
      </c>
      <c r="L1" s="8" t="s">
        <v>12</v>
      </c>
      <c r="M1" s="8" t="s">
        <v>8</v>
      </c>
      <c r="N1" s="16" t="s">
        <v>24</v>
      </c>
      <c r="O1" s="16" t="s">
        <v>25</v>
      </c>
      <c r="P1" s="16" t="s">
        <v>10</v>
      </c>
      <c r="Q1" s="16" t="s">
        <v>26</v>
      </c>
      <c r="R1" s="16" t="s">
        <v>27</v>
      </c>
      <c r="S1" s="16" t="s">
        <v>28</v>
      </c>
    </row>
    <row r="2" spans="1:19" ht="177.75" customHeight="1">
      <c r="A2" s="9">
        <v>1</v>
      </c>
      <c r="B2" s="3" t="s">
        <v>22</v>
      </c>
      <c r="C2" s="6" t="s">
        <v>0</v>
      </c>
      <c r="D2" s="6">
        <v>800</v>
      </c>
      <c r="E2" s="6">
        <v>180</v>
      </c>
      <c r="F2" s="14">
        <f>D2+E2</f>
        <v>980</v>
      </c>
      <c r="G2" s="11">
        <v>4500</v>
      </c>
      <c r="H2" s="6">
        <v>10</v>
      </c>
      <c r="I2" s="11">
        <f>G2*1.1</f>
        <v>4950</v>
      </c>
      <c r="J2" s="11">
        <f>G2*F2</f>
        <v>4410000</v>
      </c>
      <c r="K2" s="11">
        <f>I2*F2</f>
        <v>4851000</v>
      </c>
      <c r="L2" s="4" t="s">
        <v>2</v>
      </c>
      <c r="M2" s="4" t="s">
        <v>2</v>
      </c>
      <c r="N2" s="17"/>
      <c r="O2" s="17"/>
      <c r="P2" s="17"/>
      <c r="Q2" s="17"/>
      <c r="R2" s="17"/>
      <c r="S2" s="17"/>
    </row>
    <row r="3" spans="1:19" ht="204" customHeight="1">
      <c r="A3" s="9">
        <v>2</v>
      </c>
      <c r="B3" s="3" t="s">
        <v>23</v>
      </c>
      <c r="C3" s="6" t="s">
        <v>0</v>
      </c>
      <c r="D3" s="6">
        <v>130</v>
      </c>
      <c r="E3" s="6"/>
      <c r="F3" s="14">
        <v>130</v>
      </c>
      <c r="G3" s="11">
        <v>14160</v>
      </c>
      <c r="H3" s="6">
        <v>10</v>
      </c>
      <c r="I3" s="11">
        <f>G3*1.1</f>
        <v>15576.000000000002</v>
      </c>
      <c r="J3" s="11">
        <f>G3*F3</f>
        <v>1840800</v>
      </c>
      <c r="K3" s="11">
        <f>I3*F3</f>
        <v>2024880.0000000002</v>
      </c>
      <c r="L3" s="4" t="s">
        <v>2</v>
      </c>
      <c r="M3" s="4" t="s">
        <v>2</v>
      </c>
      <c r="N3" s="17"/>
      <c r="O3" s="17"/>
      <c r="P3" s="17"/>
      <c r="Q3" s="17"/>
      <c r="R3" s="17"/>
      <c r="S3" s="17"/>
    </row>
    <row r="4" spans="1:19" ht="66.75" customHeight="1">
      <c r="A4" s="9">
        <v>3</v>
      </c>
      <c r="B4" s="3" t="s">
        <v>13</v>
      </c>
      <c r="C4" s="6" t="s">
        <v>0</v>
      </c>
      <c r="D4" s="6">
        <v>40</v>
      </c>
      <c r="E4" s="6"/>
      <c r="F4" s="14">
        <f aca="true" t="shared" si="0" ref="F4:F9">D4+E4</f>
        <v>40</v>
      </c>
      <c r="G4" s="11">
        <v>4500</v>
      </c>
      <c r="H4" s="6">
        <v>10</v>
      </c>
      <c r="I4" s="11">
        <f>G4*1.1</f>
        <v>4950</v>
      </c>
      <c r="J4" s="11">
        <f aca="true" t="shared" si="1" ref="J4:J9">G4*F4</f>
        <v>180000</v>
      </c>
      <c r="K4" s="11">
        <f aca="true" t="shared" si="2" ref="K4:K9">I4*F4</f>
        <v>198000</v>
      </c>
      <c r="L4" s="4" t="s">
        <v>2</v>
      </c>
      <c r="M4" s="4" t="s">
        <v>2</v>
      </c>
      <c r="N4" s="17"/>
      <c r="O4" s="17"/>
      <c r="P4" s="17"/>
      <c r="Q4" s="17"/>
      <c r="R4" s="17"/>
      <c r="S4" s="17"/>
    </row>
    <row r="5" spans="1:19" ht="78" customHeight="1">
      <c r="A5" s="9">
        <v>4</v>
      </c>
      <c r="B5" s="3" t="s">
        <v>19</v>
      </c>
      <c r="C5" s="6" t="s">
        <v>1</v>
      </c>
      <c r="D5" s="6">
        <v>375</v>
      </c>
      <c r="E5" s="6"/>
      <c r="F5" s="14">
        <f t="shared" si="0"/>
        <v>375</v>
      </c>
      <c r="G5" s="11">
        <v>5000</v>
      </c>
      <c r="H5" s="6">
        <v>20</v>
      </c>
      <c r="I5" s="11">
        <f>G5*1.2</f>
        <v>6000</v>
      </c>
      <c r="J5" s="11">
        <f t="shared" si="1"/>
        <v>1875000</v>
      </c>
      <c r="K5" s="11">
        <f t="shared" si="2"/>
        <v>2250000</v>
      </c>
      <c r="L5" s="4" t="s">
        <v>2</v>
      </c>
      <c r="M5" s="4" t="s">
        <v>2</v>
      </c>
      <c r="N5" s="17"/>
      <c r="O5" s="17"/>
      <c r="P5" s="17"/>
      <c r="Q5" s="17"/>
      <c r="R5" s="17"/>
      <c r="S5" s="17"/>
    </row>
    <row r="6" spans="1:19" ht="72.75" customHeight="1">
      <c r="A6" s="9">
        <v>5</v>
      </c>
      <c r="B6" s="3" t="s">
        <v>21</v>
      </c>
      <c r="C6" s="6" t="s">
        <v>1</v>
      </c>
      <c r="D6" s="6">
        <v>1500</v>
      </c>
      <c r="E6" s="6">
        <v>200</v>
      </c>
      <c r="F6" s="14">
        <f t="shared" si="0"/>
        <v>1700</v>
      </c>
      <c r="G6" s="11">
        <v>800</v>
      </c>
      <c r="H6" s="6">
        <v>20</v>
      </c>
      <c r="I6" s="11">
        <f>G6*1.2</f>
        <v>960</v>
      </c>
      <c r="J6" s="11">
        <f t="shared" si="1"/>
        <v>1360000</v>
      </c>
      <c r="K6" s="11">
        <f t="shared" si="2"/>
        <v>1632000</v>
      </c>
      <c r="L6" s="4" t="s">
        <v>2</v>
      </c>
      <c r="M6" s="4" t="s">
        <v>2</v>
      </c>
      <c r="N6" s="17"/>
      <c r="O6" s="17"/>
      <c r="P6" s="17"/>
      <c r="Q6" s="17"/>
      <c r="R6" s="17"/>
      <c r="S6" s="17"/>
    </row>
    <row r="7" spans="1:19" ht="72.75" customHeight="1">
      <c r="A7" s="9">
        <v>6</v>
      </c>
      <c r="B7" s="3" t="s">
        <v>14</v>
      </c>
      <c r="C7" s="6" t="s">
        <v>0</v>
      </c>
      <c r="D7" s="6">
        <v>50</v>
      </c>
      <c r="E7" s="6"/>
      <c r="F7" s="14">
        <f t="shared" si="0"/>
        <v>50</v>
      </c>
      <c r="G7" s="11">
        <v>1000</v>
      </c>
      <c r="H7" s="6">
        <v>20</v>
      </c>
      <c r="I7" s="11">
        <f>G7*1.2</f>
        <v>1200</v>
      </c>
      <c r="J7" s="11">
        <f t="shared" si="1"/>
        <v>50000</v>
      </c>
      <c r="K7" s="11">
        <f t="shared" si="2"/>
        <v>60000</v>
      </c>
      <c r="L7" s="4" t="s">
        <v>2</v>
      </c>
      <c r="M7" s="4" t="s">
        <v>2</v>
      </c>
      <c r="N7" s="17"/>
      <c r="O7" s="17"/>
      <c r="P7" s="17"/>
      <c r="Q7" s="17"/>
      <c r="R7" s="17"/>
      <c r="S7" s="17"/>
    </row>
    <row r="8" spans="1:19" ht="76.5" customHeight="1">
      <c r="A8" s="9">
        <v>7</v>
      </c>
      <c r="B8" s="3" t="s">
        <v>20</v>
      </c>
      <c r="C8" s="6" t="s">
        <v>0</v>
      </c>
      <c r="D8" s="6">
        <v>60</v>
      </c>
      <c r="E8" s="6"/>
      <c r="F8" s="14">
        <f t="shared" si="0"/>
        <v>60</v>
      </c>
      <c r="G8" s="11">
        <v>3000</v>
      </c>
      <c r="H8" s="6">
        <v>20</v>
      </c>
      <c r="I8" s="11">
        <f>G8*1.2</f>
        <v>3600</v>
      </c>
      <c r="J8" s="11">
        <f t="shared" si="1"/>
        <v>180000</v>
      </c>
      <c r="K8" s="11">
        <f t="shared" si="2"/>
        <v>216000</v>
      </c>
      <c r="L8" s="4" t="s">
        <v>2</v>
      </c>
      <c r="M8" s="4" t="s">
        <v>2</v>
      </c>
      <c r="N8" s="17"/>
      <c r="O8" s="17"/>
      <c r="P8" s="17"/>
      <c r="Q8" s="17"/>
      <c r="R8" s="17"/>
      <c r="S8" s="17"/>
    </row>
    <row r="9" spans="1:19" ht="78" customHeight="1">
      <c r="A9" s="9">
        <v>8</v>
      </c>
      <c r="B9" s="3" t="s">
        <v>15</v>
      </c>
      <c r="C9" s="6" t="s">
        <v>1</v>
      </c>
      <c r="D9" s="6">
        <v>475</v>
      </c>
      <c r="E9" s="6">
        <v>25</v>
      </c>
      <c r="F9" s="14">
        <f t="shared" si="0"/>
        <v>500</v>
      </c>
      <c r="G9" s="11">
        <v>1500</v>
      </c>
      <c r="H9" s="6">
        <v>20</v>
      </c>
      <c r="I9" s="11">
        <f>G9*1.2</f>
        <v>1800</v>
      </c>
      <c r="J9" s="11">
        <f t="shared" si="1"/>
        <v>750000</v>
      </c>
      <c r="K9" s="11">
        <f t="shared" si="2"/>
        <v>900000</v>
      </c>
      <c r="L9" s="4" t="s">
        <v>2</v>
      </c>
      <c r="M9" s="4" t="s">
        <v>2</v>
      </c>
      <c r="N9" s="17"/>
      <c r="O9" s="17"/>
      <c r="P9" s="17"/>
      <c r="Q9" s="17"/>
      <c r="R9" s="17"/>
      <c r="S9" s="17"/>
    </row>
    <row r="10" spans="10:11" ht="15">
      <c r="J10" s="12">
        <f>SUM(J2:J9)</f>
        <v>10645800</v>
      </c>
      <c r="K10" s="12">
        <f>SUM(K2:K9)</f>
        <v>12131880</v>
      </c>
    </row>
  </sheetData>
  <sheetProtection/>
  <printOptions/>
  <pageMargins left="0.22" right="0.21" top="0.87" bottom="0.75" header="0.3" footer="0.3"/>
  <pageSetup horizontalDpi="600" verticalDpi="600" orientation="landscape" scale="90" r:id="rId1"/>
  <headerFooter>
    <oddHeader>&amp;LSpecifikacija JN br. 39/20</oddHeader>
    <oddFooter>&amp;Rstr.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2020-11-25T14:13:17Z</dcterms:modified>
  <cp:category/>
  <cp:version/>
  <cp:contentType/>
  <cp:contentStatus/>
</cp:coreProperties>
</file>